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firstSheet="6" activeTab="6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CAŁOŚĆ" sheetId="7" r:id="rId7"/>
  </sheets>
  <definedNames/>
  <calcPr fullCalcOnLoad="1"/>
</workbook>
</file>

<file path=xl/sharedStrings.xml><?xml version="1.0" encoding="utf-8"?>
<sst xmlns="http://schemas.openxmlformats.org/spreadsheetml/2006/main" count="294" uniqueCount="57">
  <si>
    <t>A.  Aktywa trwałe</t>
  </si>
  <si>
    <t>I     Wartości niem. i prawne</t>
  </si>
  <si>
    <t>II.   Rzeczowe aktywa trw.,  w tym:</t>
  </si>
  <si>
    <t>1.  Środki trwałe, w tym:</t>
  </si>
  <si>
    <t>1.1.Grunty</t>
  </si>
  <si>
    <t>1.2.Budynki,lokale i obiekty inż.lądow.i wodnej</t>
  </si>
  <si>
    <t>1.3.Urzadzenia techniczne i maszyny</t>
  </si>
  <si>
    <t>1.4 Środki transportu</t>
  </si>
  <si>
    <t>1.5. Inne środki trwałe</t>
  </si>
  <si>
    <t>2.  Inwestycje rozpocz.</t>
  </si>
  <si>
    <t>3.  Środki przek na inw.</t>
  </si>
  <si>
    <t>III   Należności dlugoter.</t>
  </si>
  <si>
    <t>IV Długoterminowe aktywa finansowe</t>
  </si>
  <si>
    <t>V.  Wartość mienia zlikwidowanych jednostek</t>
  </si>
  <si>
    <t>B.  Aktywa obrotowe</t>
  </si>
  <si>
    <t>I.   Zapasy</t>
  </si>
  <si>
    <t>II.  Należności krótkoterminowe</t>
  </si>
  <si>
    <t>III .Środki pieniężne</t>
  </si>
  <si>
    <t>IV.Krótkoterminowe papiery wartościowe</t>
  </si>
  <si>
    <t>V.  Rozliczenia międzyokres.</t>
  </si>
  <si>
    <t>C.  Inne aktywa</t>
  </si>
  <si>
    <t>Suma aktywów</t>
  </si>
  <si>
    <t>SP</t>
  </si>
  <si>
    <t>OGÓŁEM</t>
  </si>
  <si>
    <t>Ośrodek Szkolno Wychowawczy</t>
  </si>
  <si>
    <t>PCPR</t>
  </si>
  <si>
    <t>PINB</t>
  </si>
  <si>
    <t>ZS 4</t>
  </si>
  <si>
    <t>DD</t>
  </si>
  <si>
    <t>Zespół Ośrodków Wsparcia</t>
  </si>
  <si>
    <t>MHS</t>
  </si>
  <si>
    <t>ZS 3</t>
  </si>
  <si>
    <t>KPPSP</t>
  </si>
  <si>
    <t>PPP</t>
  </si>
  <si>
    <t>ZS 1</t>
  </si>
  <si>
    <t>ZS 2</t>
  </si>
  <si>
    <t>PODN</t>
  </si>
  <si>
    <t>Bursa Szkolna</t>
  </si>
  <si>
    <t>PZD</t>
  </si>
  <si>
    <t>I LO</t>
  </si>
  <si>
    <t>PUP</t>
  </si>
  <si>
    <t>AKTYWA MAJĄTKOWE</t>
  </si>
  <si>
    <t>Zarząd Powiatu Mławskiego</t>
  </si>
  <si>
    <t>1. Włodzimierz Wojnarowski ……………………………</t>
  </si>
  <si>
    <t>2. Barbara Gutowska …………………………………….</t>
  </si>
  <si>
    <t>3. Kazimierz Boćkowski …………………………………</t>
  </si>
  <si>
    <t>4. Józef Kanowski ………………………………………..</t>
  </si>
  <si>
    <t>5. Ireneusz Andrzej Józefski …………………………….</t>
  </si>
  <si>
    <t>STAN MIENIA POWIATU MŁAWSKIEGO NA DZIEŃ 30.09.2009 R</t>
  </si>
  <si>
    <t>PCPR Powiatowy Zespół</t>
  </si>
  <si>
    <t>PCPR - ŚDS</t>
  </si>
  <si>
    <t>STAN MAJĄTKU NA DZIEŃ 30.09.2008 R/ BRUTTO/</t>
  </si>
  <si>
    <t>UMORZENIE NA 30.09.2008*</t>
  </si>
  <si>
    <t>STAN MAJĄTKU NA DZIEŃ 30.09.2008 R/ NETTO/</t>
  </si>
  <si>
    <t>STAN MAJĄTKU NA DZIEŃ 30.09.2009/ BRUTTO/</t>
  </si>
  <si>
    <t>UMORZENIE NA 30.09.2009**</t>
  </si>
  <si>
    <t>STAN MAJĄTKU NA DZIEŃ 30.09.2009R/ NETTO/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</si>
</sst>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4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13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8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C6" sqref="C6"/>
    </sheetView>
  </sheetViews>
  <sheetFormatPr defaultColWidth="9.140625" defaultRowHeight="12.75"/>
  <cols>
    <col min="1" max="1" width="23.7109375" style="0" customWidth="1"/>
    <col min="2" max="2" width="14.28125" style="0" bestFit="1" customWidth="1"/>
    <col min="3" max="3" width="12.7109375" style="0" customWidth="1"/>
    <col min="4" max="4" width="11.7109375" style="0" bestFit="1" customWidth="1"/>
    <col min="5" max="6" width="11.7109375" style="0" customWidth="1"/>
    <col min="7" max="7" width="12.7109375" style="0" bestFit="1" customWidth="1"/>
    <col min="8" max="8" width="13.140625" style="0" bestFit="1" customWidth="1"/>
    <col min="9" max="9" width="12.7109375" style="0" bestFit="1" customWidth="1"/>
    <col min="10" max="10" width="11.28125" style="0" bestFit="1" customWidth="1"/>
    <col min="11" max="11" width="13.140625" style="0" bestFit="1" customWidth="1"/>
    <col min="12" max="12" width="11.7109375" style="0" bestFit="1" customWidth="1"/>
    <col min="13" max="13" width="13.140625" style="0" bestFit="1" customWidth="1"/>
    <col min="14" max="14" width="10.140625" style="0" bestFit="1" customWidth="1"/>
    <col min="15" max="15" width="13.140625" style="0" bestFit="1" customWidth="1"/>
    <col min="16" max="16" width="11.7109375" style="0" bestFit="1" customWidth="1"/>
    <col min="17" max="17" width="12.7109375" style="0" bestFit="1" customWidth="1"/>
    <col min="18" max="18" width="13.140625" style="0" bestFit="1" customWidth="1"/>
    <col min="19" max="19" width="14.28125" style="0" bestFit="1" customWidth="1"/>
    <col min="20" max="20" width="13.140625" style="0" bestFit="1" customWidth="1"/>
    <col min="21" max="21" width="15.140625" style="0" customWidth="1"/>
    <col min="22" max="22" width="12.7109375" style="0" bestFit="1" customWidth="1"/>
  </cols>
  <sheetData>
    <row r="4" spans="3:20" ht="12.7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1" ht="12.75">
      <c r="B5">
        <v>1</v>
      </c>
      <c r="C5">
        <v>2</v>
      </c>
      <c r="D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  <c r="P5">
        <v>13</v>
      </c>
      <c r="Q5">
        <v>14</v>
      </c>
      <c r="R5">
        <v>15</v>
      </c>
      <c r="S5">
        <v>16</v>
      </c>
      <c r="T5">
        <v>17</v>
      </c>
      <c r="U5">
        <v>18</v>
      </c>
    </row>
    <row r="6" spans="2:22" ht="36.75">
      <c r="B6" s="18" t="s">
        <v>22</v>
      </c>
      <c r="C6" s="45" t="s">
        <v>24</v>
      </c>
      <c r="D6" s="43" t="s">
        <v>25</v>
      </c>
      <c r="E6" s="47" t="s">
        <v>49</v>
      </c>
      <c r="F6" s="46" t="s">
        <v>50</v>
      </c>
      <c r="G6" s="43" t="s">
        <v>26</v>
      </c>
      <c r="H6" s="43" t="s">
        <v>27</v>
      </c>
      <c r="I6" s="43" t="s">
        <v>28</v>
      </c>
      <c r="J6" s="45" t="s">
        <v>29</v>
      </c>
      <c r="K6" s="43" t="s">
        <v>30</v>
      </c>
      <c r="L6" s="43" t="s">
        <v>31</v>
      </c>
      <c r="M6" s="43" t="s">
        <v>32</v>
      </c>
      <c r="N6" s="43" t="s">
        <v>33</v>
      </c>
      <c r="O6" s="43" t="s">
        <v>34</v>
      </c>
      <c r="P6" s="43" t="s">
        <v>35</v>
      </c>
      <c r="Q6" s="43" t="s">
        <v>36</v>
      </c>
      <c r="R6" s="44" t="s">
        <v>37</v>
      </c>
      <c r="S6" s="43" t="s">
        <v>38</v>
      </c>
      <c r="T6" s="43" t="s">
        <v>39</v>
      </c>
      <c r="U6" s="43" t="s">
        <v>40</v>
      </c>
      <c r="V6" s="42" t="s">
        <v>23</v>
      </c>
    </row>
    <row r="7" spans="1:22" ht="15">
      <c r="A7" s="1" t="s">
        <v>0</v>
      </c>
      <c r="B7" s="20">
        <f>B8+B9+B18+B19+B20</f>
        <v>5669822.9</v>
      </c>
      <c r="C7" s="20">
        <f aca="true" t="shared" si="0" ref="C7:U7">C8+C9+C18+C19+C20</f>
        <v>2565279.43</v>
      </c>
      <c r="D7" s="20">
        <f t="shared" si="0"/>
        <v>49960</v>
      </c>
      <c r="E7" s="20">
        <f t="shared" si="0"/>
        <v>3995.5</v>
      </c>
      <c r="F7" s="20">
        <f t="shared" si="0"/>
        <v>25752</v>
      </c>
      <c r="G7" s="20">
        <f t="shared" si="0"/>
        <v>27098.14</v>
      </c>
      <c r="H7" s="20">
        <f t="shared" si="0"/>
        <v>2806299.8699999996</v>
      </c>
      <c r="I7" s="20">
        <f t="shared" si="0"/>
        <v>489452.31</v>
      </c>
      <c r="J7" s="20">
        <f t="shared" si="0"/>
        <v>329995</v>
      </c>
      <c r="K7" s="20">
        <f t="shared" si="0"/>
        <v>7768446.17</v>
      </c>
      <c r="L7" s="20">
        <f t="shared" si="0"/>
        <v>956637.0700000001</v>
      </c>
      <c r="M7" s="20">
        <f t="shared" si="0"/>
        <v>3025748.6700000004</v>
      </c>
      <c r="N7" s="20">
        <f t="shared" si="0"/>
        <v>53521.4</v>
      </c>
      <c r="O7" s="20">
        <f t="shared" si="0"/>
        <v>3303747.6799999997</v>
      </c>
      <c r="P7" s="20">
        <f t="shared" si="0"/>
        <v>37822.87</v>
      </c>
      <c r="Q7" s="20">
        <f t="shared" si="0"/>
        <v>82496.66</v>
      </c>
      <c r="R7" s="20">
        <f t="shared" si="0"/>
        <v>3076441</v>
      </c>
      <c r="S7" s="20">
        <f t="shared" si="0"/>
        <v>33616159.480000004</v>
      </c>
      <c r="T7" s="20">
        <f t="shared" si="0"/>
        <v>5626303.7</v>
      </c>
      <c r="U7" s="20">
        <f t="shared" si="0"/>
        <v>726436.54</v>
      </c>
      <c r="V7" s="25">
        <f>SUM(B7:U7)</f>
        <v>70241416.39000002</v>
      </c>
    </row>
    <row r="8" spans="1:22" ht="12.75">
      <c r="A8" s="3" t="s">
        <v>1</v>
      </c>
      <c r="B8" s="21">
        <v>87771.28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13623.39</v>
      </c>
      <c r="T8" s="10"/>
      <c r="U8" s="2">
        <v>55304.05</v>
      </c>
      <c r="V8" s="25">
        <f>SUM(B8:U8)</f>
        <v>156698.72</v>
      </c>
    </row>
    <row r="9" spans="1:22" ht="12.75">
      <c r="A9" s="3" t="s">
        <v>2</v>
      </c>
      <c r="B9" s="2">
        <f>B10+B16+B17</f>
        <v>5472629.88</v>
      </c>
      <c r="C9" s="2">
        <f aca="true" t="shared" si="1" ref="C9:U9">C10+C16+C17</f>
        <v>2565279.43</v>
      </c>
      <c r="D9" s="2">
        <f t="shared" si="1"/>
        <v>49960</v>
      </c>
      <c r="E9" s="2">
        <f t="shared" si="1"/>
        <v>3995.5</v>
      </c>
      <c r="F9" s="2">
        <f t="shared" si="1"/>
        <v>25752</v>
      </c>
      <c r="G9" s="2">
        <f t="shared" si="1"/>
        <v>27098.14</v>
      </c>
      <c r="H9" s="2">
        <f t="shared" si="1"/>
        <v>2806299.8699999996</v>
      </c>
      <c r="I9" s="2">
        <f t="shared" si="1"/>
        <v>489452.31</v>
      </c>
      <c r="J9" s="2">
        <f t="shared" si="1"/>
        <v>329995</v>
      </c>
      <c r="K9" s="2">
        <f t="shared" si="1"/>
        <v>7768446.17</v>
      </c>
      <c r="L9" s="2">
        <f t="shared" si="1"/>
        <v>956637.0700000001</v>
      </c>
      <c r="M9" s="2">
        <f t="shared" si="1"/>
        <v>3025748.6700000004</v>
      </c>
      <c r="N9" s="2">
        <f t="shared" si="1"/>
        <v>53521.4</v>
      </c>
      <c r="O9" s="2">
        <f t="shared" si="1"/>
        <v>3303747.6799999997</v>
      </c>
      <c r="P9" s="2">
        <f t="shared" si="1"/>
        <v>37822.87</v>
      </c>
      <c r="Q9" s="2">
        <f t="shared" si="1"/>
        <v>82496.66</v>
      </c>
      <c r="R9" s="2">
        <f t="shared" si="1"/>
        <v>3076441</v>
      </c>
      <c r="S9" s="2">
        <f t="shared" si="1"/>
        <v>33602536.09</v>
      </c>
      <c r="T9" s="2">
        <f t="shared" si="1"/>
        <v>5626303.7</v>
      </c>
      <c r="U9" s="2">
        <f t="shared" si="1"/>
        <v>671132.49</v>
      </c>
      <c r="V9" s="25">
        <f aca="true" t="shared" si="2" ref="V9:V28">SUM(B9:U9)</f>
        <v>69975295.93</v>
      </c>
    </row>
    <row r="10" spans="1:22" ht="12.75">
      <c r="A10" s="3" t="s">
        <v>3</v>
      </c>
      <c r="B10" s="2">
        <f>B11+B12+B13+B14+B15</f>
        <v>3380514.2899999996</v>
      </c>
      <c r="C10" s="2">
        <f aca="true" t="shared" si="3" ref="C10:U10">C11+C12+C13+C14+C15</f>
        <v>2565279.43</v>
      </c>
      <c r="D10" s="2">
        <f t="shared" si="3"/>
        <v>49960</v>
      </c>
      <c r="E10" s="2">
        <f t="shared" si="3"/>
        <v>3995.5</v>
      </c>
      <c r="F10" s="2">
        <f t="shared" si="3"/>
        <v>25752</v>
      </c>
      <c r="G10" s="2">
        <f t="shared" si="3"/>
        <v>27098.14</v>
      </c>
      <c r="H10" s="2">
        <f t="shared" si="3"/>
        <v>2806299.8699999996</v>
      </c>
      <c r="I10" s="2">
        <f t="shared" si="3"/>
        <v>489452.31</v>
      </c>
      <c r="J10" s="2">
        <f t="shared" si="3"/>
        <v>329995</v>
      </c>
      <c r="K10" s="2">
        <f t="shared" si="3"/>
        <v>7768446.17</v>
      </c>
      <c r="L10" s="2">
        <f t="shared" si="3"/>
        <v>956637.0700000001</v>
      </c>
      <c r="M10" s="2">
        <f t="shared" si="3"/>
        <v>3025748.6700000004</v>
      </c>
      <c r="N10" s="2">
        <f t="shared" si="3"/>
        <v>53521.4</v>
      </c>
      <c r="O10" s="2">
        <f t="shared" si="3"/>
        <v>3303747.6799999997</v>
      </c>
      <c r="P10" s="2">
        <f t="shared" si="3"/>
        <v>37822.87</v>
      </c>
      <c r="Q10" s="2">
        <f t="shared" si="3"/>
        <v>82496.66</v>
      </c>
      <c r="R10" s="2">
        <f t="shared" si="3"/>
        <v>3076441</v>
      </c>
      <c r="S10" s="2">
        <f t="shared" si="3"/>
        <v>29810519.96</v>
      </c>
      <c r="T10" s="2">
        <f t="shared" si="3"/>
        <v>5626303.7</v>
      </c>
      <c r="U10" s="2">
        <f t="shared" si="3"/>
        <v>671132.49</v>
      </c>
      <c r="V10" s="25">
        <f t="shared" si="2"/>
        <v>64091164.21000001</v>
      </c>
    </row>
    <row r="11" spans="1:22" ht="12.75">
      <c r="A11" s="3" t="s">
        <v>4</v>
      </c>
      <c r="B11" s="22">
        <v>2406974</v>
      </c>
      <c r="C11" s="10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19817912.57</v>
      </c>
      <c r="T11" s="10"/>
      <c r="U11" s="2"/>
      <c r="V11" s="25">
        <f t="shared" si="2"/>
        <v>22224886.57</v>
      </c>
    </row>
    <row r="12" spans="1:22" ht="22.5">
      <c r="A12" s="4" t="s">
        <v>5</v>
      </c>
      <c r="B12" s="22">
        <v>0</v>
      </c>
      <c r="C12" s="11">
        <v>2355703</v>
      </c>
      <c r="D12" s="11"/>
      <c r="E12" s="11"/>
      <c r="F12" s="11"/>
      <c r="G12" s="11"/>
      <c r="H12" s="11">
        <v>2784706.03</v>
      </c>
      <c r="I12" s="11">
        <v>380911.78</v>
      </c>
      <c r="J12" s="11">
        <v>318026</v>
      </c>
      <c r="K12" s="11">
        <v>6185344.08</v>
      </c>
      <c r="L12" s="11">
        <v>924968.15</v>
      </c>
      <c r="M12" s="11"/>
      <c r="N12" s="11"/>
      <c r="O12" s="11">
        <v>3001654.96</v>
      </c>
      <c r="P12" s="11"/>
      <c r="Q12" s="11">
        <v>61481.24</v>
      </c>
      <c r="R12" s="11">
        <v>2893532.15</v>
      </c>
      <c r="S12" s="11">
        <v>9703393.93</v>
      </c>
      <c r="T12" s="11">
        <v>5566203.16</v>
      </c>
      <c r="U12" s="21">
        <v>142350</v>
      </c>
      <c r="V12" s="25">
        <f t="shared" si="2"/>
        <v>34318274.480000004</v>
      </c>
    </row>
    <row r="13" spans="1:22" ht="12.75">
      <c r="A13" s="3" t="s">
        <v>6</v>
      </c>
      <c r="B13" s="22">
        <v>256231.42</v>
      </c>
      <c r="C13" s="10">
        <v>209576.43</v>
      </c>
      <c r="D13" s="10">
        <v>49960</v>
      </c>
      <c r="E13" s="10">
        <v>3995.5</v>
      </c>
      <c r="F13" s="10">
        <v>25752</v>
      </c>
      <c r="G13" s="10">
        <v>27098.14</v>
      </c>
      <c r="H13" s="10">
        <v>13723.44</v>
      </c>
      <c r="I13" s="10">
        <v>50807.73</v>
      </c>
      <c r="J13" s="10">
        <v>4000</v>
      </c>
      <c r="K13" s="10">
        <v>1567129.19</v>
      </c>
      <c r="L13" s="10">
        <v>31668.92</v>
      </c>
      <c r="M13" s="10">
        <v>696485.85</v>
      </c>
      <c r="N13" s="10">
        <v>53521.4</v>
      </c>
      <c r="O13" s="10">
        <v>302092.72</v>
      </c>
      <c r="P13" s="10">
        <v>37822.87</v>
      </c>
      <c r="Q13" s="10">
        <v>21015.42</v>
      </c>
      <c r="R13" s="10">
        <v>52336.85</v>
      </c>
      <c r="S13" s="10">
        <v>112456.74</v>
      </c>
      <c r="T13" s="10">
        <v>60100.54</v>
      </c>
      <c r="U13" s="21">
        <v>490783.49</v>
      </c>
      <c r="V13" s="25">
        <f t="shared" si="2"/>
        <v>4066558.6499999994</v>
      </c>
    </row>
    <row r="14" spans="1:22" ht="12.75">
      <c r="A14" s="3" t="s">
        <v>7</v>
      </c>
      <c r="B14" s="23">
        <v>266228.8</v>
      </c>
      <c r="C14" s="10"/>
      <c r="D14" s="10"/>
      <c r="E14" s="10"/>
      <c r="F14" s="10"/>
      <c r="G14" s="10"/>
      <c r="H14" s="10">
        <v>7870.4</v>
      </c>
      <c r="I14" s="10">
        <v>57732.8</v>
      </c>
      <c r="J14" s="10"/>
      <c r="K14" s="10"/>
      <c r="L14" s="10"/>
      <c r="M14" s="10">
        <v>2281233.22</v>
      </c>
      <c r="N14" s="10"/>
      <c r="O14" s="10"/>
      <c r="P14" s="10"/>
      <c r="Q14" s="10"/>
      <c r="R14" s="10"/>
      <c r="S14" s="10">
        <v>109683.51</v>
      </c>
      <c r="T14" s="10"/>
      <c r="U14" s="21">
        <v>37999</v>
      </c>
      <c r="V14" s="25">
        <f t="shared" si="2"/>
        <v>2760747.73</v>
      </c>
    </row>
    <row r="15" spans="1:22" ht="12.75">
      <c r="A15" s="3" t="s">
        <v>8</v>
      </c>
      <c r="B15" s="22">
        <v>451080.07</v>
      </c>
      <c r="C15" s="10"/>
      <c r="D15" s="10"/>
      <c r="E15" s="10"/>
      <c r="F15" s="10"/>
      <c r="G15" s="10"/>
      <c r="H15" s="10"/>
      <c r="I15" s="10"/>
      <c r="J15" s="10">
        <v>7969</v>
      </c>
      <c r="K15" s="10">
        <v>15972.9</v>
      </c>
      <c r="L15" s="10"/>
      <c r="M15" s="10">
        <v>48029.6</v>
      </c>
      <c r="N15" s="10"/>
      <c r="O15" s="10"/>
      <c r="P15" s="10"/>
      <c r="Q15" s="10"/>
      <c r="R15" s="10">
        <v>130572</v>
      </c>
      <c r="S15" s="10">
        <v>67073.21</v>
      </c>
      <c r="T15" s="10"/>
      <c r="U15" s="21"/>
      <c r="V15" s="25">
        <f t="shared" si="2"/>
        <v>720696.78</v>
      </c>
    </row>
    <row r="16" spans="1:22" ht="12.75">
      <c r="A16" s="5" t="s">
        <v>9</v>
      </c>
      <c r="B16" s="2">
        <v>2088569.05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3792016.13</v>
      </c>
      <c r="T16" s="12"/>
      <c r="U16" s="21"/>
      <c r="V16" s="25">
        <f t="shared" si="2"/>
        <v>5880585.18</v>
      </c>
    </row>
    <row r="17" spans="1:22" ht="12.75">
      <c r="A17" s="3" t="s">
        <v>10</v>
      </c>
      <c r="B17" s="24">
        <v>3546.54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1"/>
      <c r="V17" s="25">
        <f t="shared" si="2"/>
        <v>3546.54</v>
      </c>
    </row>
    <row r="18" spans="1:22" ht="12.75">
      <c r="A18" s="3" t="s">
        <v>11</v>
      </c>
      <c r="B18" s="2">
        <v>14115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1"/>
      <c r="V18" s="25">
        <f t="shared" si="2"/>
        <v>14115</v>
      </c>
    </row>
    <row r="19" spans="1:22" ht="22.5">
      <c r="A19" s="9" t="s">
        <v>12</v>
      </c>
      <c r="B19" s="2">
        <v>20000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1"/>
      <c r="V19" s="25">
        <f t="shared" si="2"/>
        <v>20000</v>
      </c>
    </row>
    <row r="20" spans="1:22" ht="22.5">
      <c r="A20" s="4" t="s">
        <v>13</v>
      </c>
      <c r="B20" s="2">
        <v>75306.74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"/>
      <c r="V20" s="25">
        <f t="shared" si="2"/>
        <v>75306.74</v>
      </c>
    </row>
    <row r="21" spans="1:22" ht="12.75">
      <c r="A21" s="1" t="s">
        <v>14</v>
      </c>
      <c r="B21" s="2">
        <f>SUM(B22:B26)</f>
        <v>7532971.149999999</v>
      </c>
      <c r="C21" s="2">
        <f aca="true" t="shared" si="4" ref="C21:U21">SUM(C22:C26)</f>
        <v>146513.58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158897.13</v>
      </c>
      <c r="I21" s="2">
        <f t="shared" si="4"/>
        <v>96341.47</v>
      </c>
      <c r="J21" s="2">
        <f t="shared" si="4"/>
        <v>51019.69</v>
      </c>
      <c r="K21" s="2">
        <f t="shared" si="4"/>
        <v>5478.05</v>
      </c>
      <c r="L21" s="2">
        <f t="shared" si="4"/>
        <v>98321.8</v>
      </c>
      <c r="M21" s="2">
        <f t="shared" si="4"/>
        <v>398444.3</v>
      </c>
      <c r="N21" s="2">
        <f t="shared" si="4"/>
        <v>47054.13</v>
      </c>
      <c r="O21" s="2">
        <f t="shared" si="4"/>
        <v>122683.16</v>
      </c>
      <c r="P21" s="2">
        <f t="shared" si="4"/>
        <v>129647.01</v>
      </c>
      <c r="Q21" s="2">
        <f t="shared" si="4"/>
        <v>51201.61</v>
      </c>
      <c r="R21" s="2">
        <f t="shared" si="4"/>
        <v>25694.7</v>
      </c>
      <c r="S21" s="2">
        <f t="shared" si="4"/>
        <v>146133.04</v>
      </c>
      <c r="T21" s="2">
        <f t="shared" si="4"/>
        <v>124121.73</v>
      </c>
      <c r="U21" s="2">
        <f t="shared" si="4"/>
        <v>32267.92</v>
      </c>
      <c r="V21" s="25">
        <f t="shared" si="2"/>
        <v>9166790.469999999</v>
      </c>
    </row>
    <row r="22" spans="1:22" ht="12.75">
      <c r="A22" s="5" t="s">
        <v>15</v>
      </c>
      <c r="B22" s="2">
        <v>19660.53</v>
      </c>
      <c r="C22" s="12"/>
      <c r="D22" s="12"/>
      <c r="E22" s="12"/>
      <c r="F22" s="12"/>
      <c r="G22" s="12"/>
      <c r="H22" s="12"/>
      <c r="I22" s="12">
        <v>39418.74</v>
      </c>
      <c r="J22" s="12">
        <v>524.37</v>
      </c>
      <c r="K22" s="12"/>
      <c r="L22" s="12"/>
      <c r="M22" s="12">
        <v>2073.23</v>
      </c>
      <c r="N22" s="12"/>
      <c r="O22" s="12"/>
      <c r="P22" s="12"/>
      <c r="Q22" s="12"/>
      <c r="R22" s="12"/>
      <c r="S22" s="12"/>
      <c r="T22" s="12"/>
      <c r="U22" s="2"/>
      <c r="V22" s="25">
        <f t="shared" si="2"/>
        <v>61676.87</v>
      </c>
    </row>
    <row r="23" spans="1:22" ht="12.75">
      <c r="A23" s="5" t="s">
        <v>16</v>
      </c>
      <c r="B23" s="2">
        <v>7953.65</v>
      </c>
      <c r="C23" s="12">
        <v>21695.35</v>
      </c>
      <c r="D23" s="12"/>
      <c r="E23" s="12"/>
      <c r="F23" s="12"/>
      <c r="G23" s="12"/>
      <c r="H23" s="12">
        <v>3275</v>
      </c>
      <c r="I23" s="12"/>
      <c r="J23" s="12"/>
      <c r="K23" s="12"/>
      <c r="L23" s="12"/>
      <c r="M23" s="12"/>
      <c r="N23" s="12">
        <v>1870</v>
      </c>
      <c r="O23" s="12">
        <v>3983.27</v>
      </c>
      <c r="P23" s="12"/>
      <c r="Q23" s="12"/>
      <c r="R23" s="12"/>
      <c r="S23" s="12"/>
      <c r="T23" s="12"/>
      <c r="U23" s="2"/>
      <c r="V23" s="25">
        <f t="shared" si="2"/>
        <v>38777.27</v>
      </c>
    </row>
    <row r="24" spans="1:22" ht="12.75">
      <c r="A24" s="6" t="s">
        <v>17</v>
      </c>
      <c r="B24" s="2">
        <v>7505356.97</v>
      </c>
      <c r="C24" s="12">
        <v>124818.23</v>
      </c>
      <c r="D24" s="12"/>
      <c r="E24" s="12"/>
      <c r="F24" s="12"/>
      <c r="G24" s="12"/>
      <c r="H24" s="12">
        <v>155622.13</v>
      </c>
      <c r="I24" s="12">
        <v>56922.73</v>
      </c>
      <c r="J24" s="12">
        <v>50495.32</v>
      </c>
      <c r="K24" s="12">
        <v>5478.05</v>
      </c>
      <c r="L24" s="12">
        <v>98321.8</v>
      </c>
      <c r="M24" s="12">
        <v>396371.07</v>
      </c>
      <c r="N24" s="12">
        <v>45184.13</v>
      </c>
      <c r="O24" s="12">
        <v>118699.89</v>
      </c>
      <c r="P24" s="12">
        <v>129647.01</v>
      </c>
      <c r="Q24" s="12">
        <v>51201.61</v>
      </c>
      <c r="R24" s="12">
        <v>25694.7</v>
      </c>
      <c r="S24" s="12">
        <v>146133.04</v>
      </c>
      <c r="T24" s="12">
        <v>124121.73</v>
      </c>
      <c r="U24" s="21">
        <v>32267.92</v>
      </c>
      <c r="V24" s="25">
        <f t="shared" si="2"/>
        <v>9066336.33</v>
      </c>
    </row>
    <row r="25" spans="1:22" ht="12.75">
      <c r="A25" s="6" t="s">
        <v>18</v>
      </c>
      <c r="B25" s="2"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"/>
      <c r="V25" s="25">
        <f t="shared" si="2"/>
        <v>0</v>
      </c>
    </row>
    <row r="26" spans="1:22" ht="12.75">
      <c r="A26" s="6" t="s">
        <v>19</v>
      </c>
      <c r="B26" s="22">
        <v>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"/>
      <c r="V26" s="25">
        <f t="shared" si="2"/>
        <v>0</v>
      </c>
    </row>
    <row r="27" spans="1:22" ht="12.75">
      <c r="A27" s="7" t="s">
        <v>20</v>
      </c>
      <c r="B27" s="23"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"/>
      <c r="V27" s="25">
        <f t="shared" si="2"/>
        <v>0</v>
      </c>
    </row>
    <row r="28" spans="1:22" ht="12.75">
      <c r="A28" s="8" t="s">
        <v>21</v>
      </c>
      <c r="B28" s="2">
        <f>B7+B21+B27</f>
        <v>13202794.05</v>
      </c>
      <c r="C28" s="2">
        <f aca="true" t="shared" si="5" ref="C28:U28">C7+C21+C27</f>
        <v>2711793.0100000002</v>
      </c>
      <c r="D28" s="2">
        <f t="shared" si="5"/>
        <v>49960</v>
      </c>
      <c r="E28" s="2">
        <f t="shared" si="5"/>
        <v>3995.5</v>
      </c>
      <c r="F28" s="2">
        <f t="shared" si="5"/>
        <v>25752</v>
      </c>
      <c r="G28" s="2">
        <f t="shared" si="5"/>
        <v>27098.14</v>
      </c>
      <c r="H28" s="2">
        <f t="shared" si="5"/>
        <v>2965196.9999999995</v>
      </c>
      <c r="I28" s="2">
        <f t="shared" si="5"/>
        <v>585793.78</v>
      </c>
      <c r="J28" s="2">
        <f t="shared" si="5"/>
        <v>381014.69</v>
      </c>
      <c r="K28" s="2">
        <f t="shared" si="5"/>
        <v>7773924.22</v>
      </c>
      <c r="L28" s="2">
        <f t="shared" si="5"/>
        <v>1054958.87</v>
      </c>
      <c r="M28" s="2">
        <f t="shared" si="5"/>
        <v>3424192.97</v>
      </c>
      <c r="N28" s="2">
        <f t="shared" si="5"/>
        <v>100575.53</v>
      </c>
      <c r="O28" s="2">
        <f t="shared" si="5"/>
        <v>3426430.84</v>
      </c>
      <c r="P28" s="2">
        <f t="shared" si="5"/>
        <v>167469.88</v>
      </c>
      <c r="Q28" s="2">
        <f t="shared" si="5"/>
        <v>133698.27000000002</v>
      </c>
      <c r="R28" s="2">
        <f t="shared" si="5"/>
        <v>3102135.7</v>
      </c>
      <c r="S28" s="2">
        <f t="shared" si="5"/>
        <v>33762292.52</v>
      </c>
      <c r="T28" s="2">
        <f t="shared" si="5"/>
        <v>5750425.430000001</v>
      </c>
      <c r="U28" s="2">
        <f t="shared" si="5"/>
        <v>758704.4600000001</v>
      </c>
      <c r="V28" s="25">
        <f t="shared" si="2"/>
        <v>79408206.86000001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28"/>
  <sheetViews>
    <sheetView zoomScalePageLayoutView="0" workbookViewId="0" topLeftCell="A4">
      <pane xSplit="1" topLeftCell="B1" activePane="topRight" state="frozen"/>
      <selection pane="topLeft" activeCell="A4" sqref="A4"/>
      <selection pane="topRight" activeCell="I28" sqref="I28"/>
    </sheetView>
  </sheetViews>
  <sheetFormatPr defaultColWidth="9.140625" defaultRowHeight="12.75"/>
  <cols>
    <col min="1" max="1" width="23.7109375" style="0" customWidth="1"/>
    <col min="2" max="2" width="11.140625" style="0" customWidth="1"/>
    <col min="3" max="3" width="12.28125" style="0" customWidth="1"/>
    <col min="4" max="4" width="11.7109375" style="0" bestFit="1" customWidth="1"/>
    <col min="5" max="6" width="11.7109375" style="0" customWidth="1"/>
    <col min="7" max="7" width="12.7109375" style="0" bestFit="1" customWidth="1"/>
    <col min="8" max="10" width="11.28125" style="0" bestFit="1" customWidth="1"/>
    <col min="11" max="11" width="13.00390625" style="0" customWidth="1"/>
    <col min="12" max="13" width="11.7109375" style="0" bestFit="1" customWidth="1"/>
    <col min="14" max="14" width="10.140625" style="0" bestFit="1" customWidth="1"/>
    <col min="15" max="15" width="13.140625" style="0" bestFit="1" customWidth="1"/>
    <col min="16" max="17" width="11.7109375" style="0" bestFit="1" customWidth="1"/>
    <col min="18" max="18" width="11.7109375" style="0" customWidth="1"/>
    <col min="19" max="19" width="11.28125" style="0" bestFit="1" customWidth="1"/>
    <col min="20" max="20" width="11.28125" style="0" customWidth="1"/>
    <col min="21" max="21" width="11.28125" style="0" bestFit="1" customWidth="1"/>
    <col min="22" max="22" width="12.7109375" style="0" customWidth="1"/>
    <col min="23" max="23" width="10.00390625" style="0" bestFit="1" customWidth="1"/>
  </cols>
  <sheetData>
    <row r="6" spans="2:22" ht="45.75">
      <c r="B6" s="18" t="s">
        <v>22</v>
      </c>
      <c r="C6" s="28" t="s">
        <v>24</v>
      </c>
      <c r="D6" s="14" t="s">
        <v>25</v>
      </c>
      <c r="E6" s="40" t="s">
        <v>49</v>
      </c>
      <c r="F6" s="41" t="s">
        <v>50</v>
      </c>
      <c r="G6" s="14" t="s">
        <v>26</v>
      </c>
      <c r="H6" s="14" t="s">
        <v>27</v>
      </c>
      <c r="I6" s="14" t="s">
        <v>28</v>
      </c>
      <c r="J6" s="28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29" t="s">
        <v>37</v>
      </c>
      <c r="S6" s="14" t="s">
        <v>38</v>
      </c>
      <c r="T6" s="14" t="s">
        <v>39</v>
      </c>
      <c r="U6" s="14" t="s">
        <v>40</v>
      </c>
      <c r="V6" s="14" t="s">
        <v>23</v>
      </c>
    </row>
    <row r="7" spans="1:22" ht="15">
      <c r="A7" s="1" t="s">
        <v>0</v>
      </c>
      <c r="B7" s="20">
        <f>B8+B9+B18+B19+B20</f>
        <v>868980.15</v>
      </c>
      <c r="C7" s="20">
        <f aca="true" t="shared" si="0" ref="C7:U7">C8+C9+C18+C19+C20</f>
        <v>721390.58</v>
      </c>
      <c r="D7" s="20">
        <f t="shared" si="0"/>
        <v>49960</v>
      </c>
      <c r="E7" s="20">
        <f t="shared" si="0"/>
        <v>416.13</v>
      </c>
      <c r="F7" s="20">
        <f t="shared" si="0"/>
        <v>25752</v>
      </c>
      <c r="G7" s="20">
        <f t="shared" si="0"/>
        <v>6975</v>
      </c>
      <c r="H7" s="20">
        <f t="shared" si="0"/>
        <v>369321.87</v>
      </c>
      <c r="I7" s="20">
        <f t="shared" si="0"/>
        <v>195538.29</v>
      </c>
      <c r="J7" s="20">
        <f t="shared" si="0"/>
        <v>234475.62</v>
      </c>
      <c r="K7" s="20">
        <f t="shared" si="0"/>
        <v>1221402.26</v>
      </c>
      <c r="L7" s="20">
        <f t="shared" si="0"/>
        <v>286232.51</v>
      </c>
      <c r="M7" s="20">
        <f t="shared" si="0"/>
        <v>783793.67</v>
      </c>
      <c r="N7" s="20">
        <f t="shared" si="0"/>
        <v>33772.37</v>
      </c>
      <c r="O7" s="20">
        <f t="shared" si="0"/>
        <v>1555376.36</v>
      </c>
      <c r="P7" s="20">
        <f t="shared" si="0"/>
        <v>32806.92</v>
      </c>
      <c r="Q7" s="20">
        <f t="shared" si="0"/>
        <v>35277.74</v>
      </c>
      <c r="R7" s="20">
        <f t="shared" si="0"/>
        <v>665395.25</v>
      </c>
      <c r="S7" s="20">
        <f t="shared" si="0"/>
        <v>859902.4500000001</v>
      </c>
      <c r="T7" s="20">
        <f t="shared" si="0"/>
        <v>793449.56</v>
      </c>
      <c r="U7" s="20">
        <f t="shared" si="0"/>
        <v>396751.82</v>
      </c>
      <c r="V7" s="35">
        <f>SUM(B7:U7)</f>
        <v>9136970.55</v>
      </c>
    </row>
    <row r="8" spans="1:22" ht="12.75">
      <c r="A8" s="3" t="s">
        <v>1</v>
      </c>
      <c r="B8" s="25">
        <v>70558.49</v>
      </c>
      <c r="C8" s="10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13623.39</v>
      </c>
      <c r="T8" s="10"/>
      <c r="U8" s="10">
        <v>50059.05</v>
      </c>
      <c r="V8" s="35">
        <f aca="true" t="shared" si="1" ref="V8:V28">SUM(B8:U8)</f>
        <v>134240.93</v>
      </c>
    </row>
    <row r="9" spans="1:22" ht="12.75">
      <c r="A9" s="3" t="s">
        <v>2</v>
      </c>
      <c r="B9" s="2">
        <f>B10+B16+B17</f>
        <v>798421.66</v>
      </c>
      <c r="C9" s="2">
        <f aca="true" t="shared" si="2" ref="C9:U9">C10+C16+C17</f>
        <v>721390.58</v>
      </c>
      <c r="D9" s="2">
        <f t="shared" si="2"/>
        <v>49960</v>
      </c>
      <c r="E9" s="2">
        <f t="shared" si="2"/>
        <v>416.13</v>
      </c>
      <c r="F9" s="2">
        <f t="shared" si="2"/>
        <v>25752</v>
      </c>
      <c r="G9" s="2">
        <f t="shared" si="2"/>
        <v>6975</v>
      </c>
      <c r="H9" s="2">
        <f t="shared" si="2"/>
        <v>369321.87</v>
      </c>
      <c r="I9" s="2">
        <f t="shared" si="2"/>
        <v>195538.29</v>
      </c>
      <c r="J9" s="2">
        <f t="shared" si="2"/>
        <v>234475.62</v>
      </c>
      <c r="K9" s="2">
        <f t="shared" si="2"/>
        <v>1221402.26</v>
      </c>
      <c r="L9" s="2">
        <f t="shared" si="2"/>
        <v>286232.51</v>
      </c>
      <c r="M9" s="2">
        <f t="shared" si="2"/>
        <v>783793.67</v>
      </c>
      <c r="N9" s="2">
        <f t="shared" si="2"/>
        <v>33772.37</v>
      </c>
      <c r="O9" s="2">
        <f t="shared" si="2"/>
        <v>1555376.36</v>
      </c>
      <c r="P9" s="2">
        <f t="shared" si="2"/>
        <v>32806.92</v>
      </c>
      <c r="Q9" s="2">
        <f t="shared" si="2"/>
        <v>35277.74</v>
      </c>
      <c r="R9" s="2">
        <f t="shared" si="2"/>
        <v>665395.25</v>
      </c>
      <c r="S9" s="2">
        <f t="shared" si="2"/>
        <v>846279.06</v>
      </c>
      <c r="T9" s="2">
        <f t="shared" si="2"/>
        <v>793449.56</v>
      </c>
      <c r="U9" s="2">
        <f t="shared" si="2"/>
        <v>346692.77</v>
      </c>
      <c r="V9" s="35">
        <f t="shared" si="1"/>
        <v>9002729.620000001</v>
      </c>
    </row>
    <row r="10" spans="1:22" ht="12.75">
      <c r="A10" s="3" t="s">
        <v>3</v>
      </c>
      <c r="B10" s="2">
        <f>B11+B12+B13+B14+B15</f>
        <v>798421.66</v>
      </c>
      <c r="C10" s="2">
        <f aca="true" t="shared" si="3" ref="C10:U10">C11+C12+C13+C14+C15</f>
        <v>721390.58</v>
      </c>
      <c r="D10" s="2">
        <f t="shared" si="3"/>
        <v>49960</v>
      </c>
      <c r="E10" s="2">
        <f t="shared" si="3"/>
        <v>416.13</v>
      </c>
      <c r="F10" s="2">
        <f t="shared" si="3"/>
        <v>25752</v>
      </c>
      <c r="G10" s="2">
        <f t="shared" si="3"/>
        <v>6975</v>
      </c>
      <c r="H10" s="2">
        <f t="shared" si="3"/>
        <v>369321.87</v>
      </c>
      <c r="I10" s="2">
        <f t="shared" si="3"/>
        <v>195538.29</v>
      </c>
      <c r="J10" s="2">
        <f t="shared" si="3"/>
        <v>234475.62</v>
      </c>
      <c r="K10" s="2">
        <f t="shared" si="3"/>
        <v>1221402.26</v>
      </c>
      <c r="L10" s="2">
        <f t="shared" si="3"/>
        <v>286232.51</v>
      </c>
      <c r="M10" s="2">
        <f t="shared" si="3"/>
        <v>783793.67</v>
      </c>
      <c r="N10" s="2">
        <f t="shared" si="3"/>
        <v>33772.37</v>
      </c>
      <c r="O10" s="2">
        <f t="shared" si="3"/>
        <v>1555376.36</v>
      </c>
      <c r="P10" s="2">
        <f t="shared" si="3"/>
        <v>32806.92</v>
      </c>
      <c r="Q10" s="2">
        <f t="shared" si="3"/>
        <v>35277.74</v>
      </c>
      <c r="R10" s="2">
        <f t="shared" si="3"/>
        <v>665395.25</v>
      </c>
      <c r="S10" s="2">
        <f t="shared" si="3"/>
        <v>846279.06</v>
      </c>
      <c r="T10" s="2">
        <f t="shared" si="3"/>
        <v>793449.56</v>
      </c>
      <c r="U10" s="2">
        <f t="shared" si="3"/>
        <v>346692.77</v>
      </c>
      <c r="V10" s="35">
        <f t="shared" si="1"/>
        <v>9002729.620000001</v>
      </c>
    </row>
    <row r="11" spans="1:22" ht="12.75">
      <c r="A11" s="3" t="s">
        <v>4</v>
      </c>
      <c r="B11" s="2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35">
        <f t="shared" si="1"/>
        <v>0</v>
      </c>
    </row>
    <row r="12" spans="1:22" ht="22.5">
      <c r="A12" s="4" t="s">
        <v>5</v>
      </c>
      <c r="B12" s="25"/>
      <c r="C12" s="11">
        <v>599715.1</v>
      </c>
      <c r="D12" s="11"/>
      <c r="E12" s="11"/>
      <c r="F12" s="11"/>
      <c r="G12" s="11"/>
      <c r="H12" s="11">
        <v>354019.54</v>
      </c>
      <c r="I12" s="11">
        <v>146324.79</v>
      </c>
      <c r="J12" s="11">
        <v>233038.02</v>
      </c>
      <c r="K12" s="11">
        <v>773168.05</v>
      </c>
      <c r="L12" s="11">
        <v>254563.59</v>
      </c>
      <c r="M12" s="11"/>
      <c r="N12" s="11"/>
      <c r="O12" s="11">
        <v>1347769.04</v>
      </c>
      <c r="P12" s="11"/>
      <c r="Q12" s="11">
        <v>14262.32</v>
      </c>
      <c r="R12" s="11">
        <v>581308.12</v>
      </c>
      <c r="S12" s="11">
        <v>570710.81</v>
      </c>
      <c r="T12" s="11">
        <v>763360.13</v>
      </c>
      <c r="U12" s="11">
        <v>28365.07</v>
      </c>
      <c r="V12" s="35">
        <f t="shared" si="1"/>
        <v>5666604.579999999</v>
      </c>
    </row>
    <row r="13" spans="1:23" ht="12.75">
      <c r="A13" s="3" t="s">
        <v>6</v>
      </c>
      <c r="B13" s="25">
        <v>229905.43</v>
      </c>
      <c r="C13" s="10">
        <v>121675.48</v>
      </c>
      <c r="D13" s="10">
        <v>49960</v>
      </c>
      <c r="E13" s="10">
        <v>416.13</v>
      </c>
      <c r="F13" s="10">
        <v>25752</v>
      </c>
      <c r="G13" s="10">
        <v>6975</v>
      </c>
      <c r="H13" s="10">
        <v>7431.93</v>
      </c>
      <c r="I13" s="10">
        <v>26425.9</v>
      </c>
      <c r="J13" s="10">
        <v>100</v>
      </c>
      <c r="K13" s="10">
        <v>434928.94</v>
      </c>
      <c r="L13" s="10">
        <v>31668.92</v>
      </c>
      <c r="M13" s="10">
        <v>191105.41</v>
      </c>
      <c r="N13" s="10">
        <v>33772.37</v>
      </c>
      <c r="O13" s="10">
        <v>207607.32</v>
      </c>
      <c r="P13" s="10">
        <v>32806.92</v>
      </c>
      <c r="Q13" s="10">
        <v>21015.42</v>
      </c>
      <c r="R13" s="10">
        <v>42739.33</v>
      </c>
      <c r="S13" s="10">
        <v>98811.53</v>
      </c>
      <c r="T13" s="10">
        <v>30089.43</v>
      </c>
      <c r="U13" s="10">
        <v>295528.3</v>
      </c>
      <c r="V13" s="35">
        <f t="shared" si="1"/>
        <v>1888715.7600000002</v>
      </c>
      <c r="W13" s="16"/>
    </row>
    <row r="14" spans="1:22" ht="12.75">
      <c r="A14" s="3" t="s">
        <v>7</v>
      </c>
      <c r="B14" s="25">
        <v>189531.21</v>
      </c>
      <c r="C14" s="10"/>
      <c r="D14" s="10"/>
      <c r="E14" s="10"/>
      <c r="F14" s="10"/>
      <c r="G14" s="10"/>
      <c r="H14" s="10">
        <v>7870.4</v>
      </c>
      <c r="I14" s="10">
        <v>22787.6</v>
      </c>
      <c r="J14" s="10"/>
      <c r="K14" s="10"/>
      <c r="L14" s="10"/>
      <c r="M14" s="10">
        <v>556230.46</v>
      </c>
      <c r="N14" s="10"/>
      <c r="O14" s="10"/>
      <c r="P14" s="10"/>
      <c r="Q14" s="10"/>
      <c r="R14" s="10"/>
      <c r="S14" s="10">
        <v>109683.51</v>
      </c>
      <c r="T14" s="10"/>
      <c r="U14" s="10">
        <v>22799.4</v>
      </c>
      <c r="V14" s="35">
        <f t="shared" si="1"/>
        <v>908902.58</v>
      </c>
    </row>
    <row r="15" spans="1:23" ht="12.75">
      <c r="A15" s="3" t="s">
        <v>8</v>
      </c>
      <c r="B15" s="25">
        <v>378985.02</v>
      </c>
      <c r="C15" s="10"/>
      <c r="D15" s="10"/>
      <c r="E15" s="10"/>
      <c r="F15" s="10"/>
      <c r="G15" s="10"/>
      <c r="H15" s="10"/>
      <c r="I15" s="10"/>
      <c r="J15" s="10">
        <v>1337.6</v>
      </c>
      <c r="K15" s="10">
        <v>13305.27</v>
      </c>
      <c r="L15" s="10"/>
      <c r="M15" s="10">
        <v>36457.8</v>
      </c>
      <c r="N15" s="10"/>
      <c r="O15" s="10"/>
      <c r="P15" s="10"/>
      <c r="Q15" s="10"/>
      <c r="R15" s="10">
        <v>41347.8</v>
      </c>
      <c r="S15" s="10">
        <v>67073.21</v>
      </c>
      <c r="T15" s="10"/>
      <c r="U15" s="10"/>
      <c r="V15" s="35">
        <f t="shared" si="1"/>
        <v>538506.7</v>
      </c>
      <c r="W15" s="16"/>
    </row>
    <row r="16" spans="1:22" ht="12.75">
      <c r="A16" s="5" t="s">
        <v>9</v>
      </c>
      <c r="B16" s="2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>
        <f t="shared" si="1"/>
        <v>0</v>
      </c>
    </row>
    <row r="17" spans="1:22" ht="12.75">
      <c r="A17" s="3" t="s">
        <v>10</v>
      </c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35">
        <f t="shared" si="1"/>
        <v>0</v>
      </c>
    </row>
    <row r="18" spans="1:22" ht="12.75">
      <c r="A18" s="3" t="s">
        <v>11</v>
      </c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5">
        <f t="shared" si="1"/>
        <v>0</v>
      </c>
    </row>
    <row r="19" spans="1:22" ht="22.5">
      <c r="A19" s="9" t="s">
        <v>12</v>
      </c>
      <c r="B19" s="2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5">
        <f t="shared" si="1"/>
        <v>0</v>
      </c>
    </row>
    <row r="20" spans="1:22" ht="22.5">
      <c r="A20" s="4" t="s">
        <v>13</v>
      </c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5">
        <f t="shared" si="1"/>
        <v>0</v>
      </c>
    </row>
    <row r="21" spans="1:22" ht="12.75">
      <c r="A21" s="1" t="s">
        <v>14</v>
      </c>
      <c r="B21" s="2">
        <f>SUM(B22:B26)</f>
        <v>0</v>
      </c>
      <c r="C21" s="2">
        <f aca="true" t="shared" si="4" ref="C21:U21">SUM(C22:C26)</f>
        <v>0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2">
        <f t="shared" si="4"/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0</v>
      </c>
      <c r="U21" s="2">
        <f t="shared" si="4"/>
        <v>0</v>
      </c>
      <c r="V21" s="35">
        <f t="shared" si="1"/>
        <v>0</v>
      </c>
    </row>
    <row r="22" spans="1:22" ht="12.75">
      <c r="A22" s="5" t="s">
        <v>15</v>
      </c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>
        <f t="shared" si="1"/>
        <v>0</v>
      </c>
    </row>
    <row r="23" spans="1:22" ht="12.75">
      <c r="A23" s="5" t="s">
        <v>16</v>
      </c>
      <c r="B23" s="2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>
        <f t="shared" si="1"/>
        <v>0</v>
      </c>
    </row>
    <row r="24" spans="1:22" ht="12.75">
      <c r="A24" s="6" t="s">
        <v>17</v>
      </c>
      <c r="B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>
        <f t="shared" si="1"/>
        <v>0</v>
      </c>
    </row>
    <row r="25" spans="1:22" ht="12.75">
      <c r="A25" s="6" t="s">
        <v>18</v>
      </c>
      <c r="B25" s="2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>
        <f t="shared" si="1"/>
        <v>0</v>
      </c>
    </row>
    <row r="26" spans="1:22" ht="12.75">
      <c r="A26" s="6" t="s">
        <v>19</v>
      </c>
      <c r="B26" s="2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5">
        <f t="shared" si="1"/>
        <v>0</v>
      </c>
    </row>
    <row r="27" spans="1:22" ht="12.75">
      <c r="A27" s="7" t="s">
        <v>20</v>
      </c>
      <c r="B27" s="2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5">
        <f t="shared" si="1"/>
        <v>0</v>
      </c>
    </row>
    <row r="28" spans="1:22" ht="12.75">
      <c r="A28" s="8" t="s">
        <v>21</v>
      </c>
      <c r="B28" s="2">
        <f>B7+B21+B27</f>
        <v>868980.15</v>
      </c>
      <c r="C28" s="2">
        <f aca="true" t="shared" si="5" ref="C28:U28">C7+C21+C27</f>
        <v>721390.58</v>
      </c>
      <c r="D28" s="2">
        <f t="shared" si="5"/>
        <v>49960</v>
      </c>
      <c r="E28" s="2">
        <f t="shared" si="5"/>
        <v>416.13</v>
      </c>
      <c r="F28" s="2">
        <f t="shared" si="5"/>
        <v>25752</v>
      </c>
      <c r="G28" s="2">
        <f t="shared" si="5"/>
        <v>6975</v>
      </c>
      <c r="H28" s="2">
        <f t="shared" si="5"/>
        <v>369321.87</v>
      </c>
      <c r="I28" s="2">
        <f t="shared" si="5"/>
        <v>195538.29</v>
      </c>
      <c r="J28" s="2">
        <f t="shared" si="5"/>
        <v>234475.62</v>
      </c>
      <c r="K28" s="2">
        <f t="shared" si="5"/>
        <v>1221402.26</v>
      </c>
      <c r="L28" s="2">
        <f t="shared" si="5"/>
        <v>286232.51</v>
      </c>
      <c r="M28" s="2">
        <f t="shared" si="5"/>
        <v>783793.67</v>
      </c>
      <c r="N28" s="2">
        <f t="shared" si="5"/>
        <v>33772.37</v>
      </c>
      <c r="O28" s="2">
        <f t="shared" si="5"/>
        <v>1555376.36</v>
      </c>
      <c r="P28" s="2">
        <f t="shared" si="5"/>
        <v>32806.92</v>
      </c>
      <c r="Q28" s="2">
        <f t="shared" si="5"/>
        <v>35277.74</v>
      </c>
      <c r="R28" s="2">
        <f t="shared" si="5"/>
        <v>665395.25</v>
      </c>
      <c r="S28" s="2">
        <f t="shared" si="5"/>
        <v>859902.4500000001</v>
      </c>
      <c r="T28" s="2">
        <f t="shared" si="5"/>
        <v>793449.56</v>
      </c>
      <c r="U28" s="2">
        <f t="shared" si="5"/>
        <v>396751.82</v>
      </c>
      <c r="V28" s="35">
        <f t="shared" si="1"/>
        <v>9136970.55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28"/>
  <sheetViews>
    <sheetView zoomScalePageLayoutView="0" workbookViewId="0" topLeftCell="A4">
      <pane xSplit="1" topLeftCell="C1" activePane="topRight" state="frozen"/>
      <selection pane="topLeft" activeCell="A4" sqref="A4"/>
      <selection pane="topRight" activeCell="W24" sqref="W24"/>
    </sheetView>
  </sheetViews>
  <sheetFormatPr defaultColWidth="9.140625" defaultRowHeight="12.75"/>
  <cols>
    <col min="1" max="1" width="23.7109375" style="0" customWidth="1"/>
    <col min="2" max="2" width="12.7109375" style="0" customWidth="1"/>
    <col min="3" max="3" width="13.140625" style="0" bestFit="1" customWidth="1"/>
    <col min="4" max="4" width="11.7109375" style="0" bestFit="1" customWidth="1"/>
    <col min="5" max="6" width="11.7109375" style="0" customWidth="1"/>
    <col min="7" max="7" width="15.421875" style="0" bestFit="1" customWidth="1"/>
    <col min="8" max="8" width="13.140625" style="0" bestFit="1" customWidth="1"/>
    <col min="9" max="9" width="12.7109375" style="0" bestFit="1" customWidth="1"/>
    <col min="10" max="10" width="10.140625" style="0" bestFit="1" customWidth="1"/>
    <col min="11" max="11" width="13.140625" style="0" bestFit="1" customWidth="1"/>
    <col min="12" max="12" width="11.7109375" style="0" bestFit="1" customWidth="1"/>
    <col min="13" max="13" width="13.140625" style="0" bestFit="1" customWidth="1"/>
    <col min="14" max="14" width="10.140625" style="0" bestFit="1" customWidth="1"/>
    <col min="15" max="15" width="13.140625" style="0" bestFit="1" customWidth="1"/>
    <col min="16" max="16" width="11.7109375" style="0" bestFit="1" customWidth="1"/>
    <col min="17" max="17" width="12.7109375" style="0" bestFit="1" customWidth="1"/>
    <col min="18" max="18" width="13.140625" style="0" bestFit="1" customWidth="1"/>
    <col min="19" max="19" width="14.28125" style="0" bestFit="1" customWidth="1"/>
    <col min="20" max="20" width="14.28125" style="0" customWidth="1"/>
    <col min="21" max="21" width="14.8515625" style="0" customWidth="1"/>
    <col min="22" max="22" width="12.7109375" style="0" bestFit="1" customWidth="1"/>
    <col min="23" max="23" width="10.00390625" style="0" bestFit="1" customWidth="1"/>
  </cols>
  <sheetData>
    <row r="6" spans="2:22" ht="36.75">
      <c r="B6" s="18" t="s">
        <v>22</v>
      </c>
      <c r="C6" s="28" t="s">
        <v>24</v>
      </c>
      <c r="D6" s="14" t="s">
        <v>25</v>
      </c>
      <c r="E6" s="40" t="s">
        <v>49</v>
      </c>
      <c r="F6" s="41" t="s">
        <v>50</v>
      </c>
      <c r="G6" s="14" t="s">
        <v>26</v>
      </c>
      <c r="H6" s="14" t="s">
        <v>27</v>
      </c>
      <c r="I6" s="14" t="s">
        <v>28</v>
      </c>
      <c r="J6" s="28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29" t="s">
        <v>37</v>
      </c>
      <c r="S6" s="14" t="s">
        <v>38</v>
      </c>
      <c r="T6" s="14" t="s">
        <v>39</v>
      </c>
      <c r="U6" s="14" t="s">
        <v>40</v>
      </c>
      <c r="V6" t="s">
        <v>23</v>
      </c>
    </row>
    <row r="7" spans="1:22" ht="15">
      <c r="A7" s="1" t="s">
        <v>0</v>
      </c>
      <c r="B7" s="20">
        <f>B8+B9+B18+B19+B20</f>
        <v>4800842.75</v>
      </c>
      <c r="C7" s="20">
        <f aca="true" t="shared" si="0" ref="C7:U7">C8+C9+C18+C19+C20</f>
        <v>1843888.8499999999</v>
      </c>
      <c r="D7" s="20">
        <f t="shared" si="0"/>
        <v>0</v>
      </c>
      <c r="E7" s="20">
        <f t="shared" si="0"/>
        <v>3579.37</v>
      </c>
      <c r="F7" s="20">
        <f t="shared" si="0"/>
        <v>0</v>
      </c>
      <c r="G7" s="20">
        <f t="shared" si="0"/>
        <v>20123.14</v>
      </c>
      <c r="H7" s="20">
        <f t="shared" si="0"/>
        <v>2436978</v>
      </c>
      <c r="I7" s="20">
        <f t="shared" si="0"/>
        <v>293914.02</v>
      </c>
      <c r="J7" s="20">
        <f t="shared" si="0"/>
        <v>95519.37999999999</v>
      </c>
      <c r="K7" s="20">
        <f t="shared" si="0"/>
        <v>6547043.91</v>
      </c>
      <c r="L7" s="20">
        <f t="shared" si="0"/>
        <v>670404.56</v>
      </c>
      <c r="M7" s="20">
        <f t="shared" si="0"/>
        <v>2241955</v>
      </c>
      <c r="N7" s="20">
        <f t="shared" si="0"/>
        <v>19749.03</v>
      </c>
      <c r="O7" s="20">
        <f t="shared" si="0"/>
        <v>1748371.3199999998</v>
      </c>
      <c r="P7" s="20">
        <f t="shared" si="0"/>
        <v>5015.95</v>
      </c>
      <c r="Q7" s="20">
        <f t="shared" si="0"/>
        <v>47218.92</v>
      </c>
      <c r="R7" s="20">
        <f t="shared" si="0"/>
        <v>2411045.75</v>
      </c>
      <c r="S7" s="20">
        <f t="shared" si="0"/>
        <v>32756257.029999997</v>
      </c>
      <c r="T7" s="20">
        <f t="shared" si="0"/>
        <v>4832854.140000001</v>
      </c>
      <c r="U7" s="20">
        <f t="shared" si="0"/>
        <v>329684.72</v>
      </c>
      <c r="V7" s="36">
        <f>SUM(B7:U7)</f>
        <v>61104445.84</v>
      </c>
    </row>
    <row r="8" spans="1:22" ht="12.75">
      <c r="A8" s="3" t="s">
        <v>1</v>
      </c>
      <c r="B8" s="25">
        <v>17212.79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>
        <v>5245</v>
      </c>
      <c r="V8" s="36">
        <f aca="true" t="shared" si="1" ref="V8:V28">SUM(B8:U8)</f>
        <v>22457.79</v>
      </c>
    </row>
    <row r="9" spans="1:22" ht="12.75">
      <c r="A9" s="3" t="s">
        <v>2</v>
      </c>
      <c r="B9" s="2">
        <f>B10+B16+B17</f>
        <v>4674208.22</v>
      </c>
      <c r="C9" s="2">
        <f aca="true" t="shared" si="2" ref="C9:U9">C10+C16+C17</f>
        <v>1843888.8499999999</v>
      </c>
      <c r="D9" s="2">
        <f t="shared" si="2"/>
        <v>0</v>
      </c>
      <c r="E9" s="2">
        <f t="shared" si="2"/>
        <v>3579.37</v>
      </c>
      <c r="F9" s="2">
        <f t="shared" si="2"/>
        <v>0</v>
      </c>
      <c r="G9" s="2">
        <f t="shared" si="2"/>
        <v>20123.14</v>
      </c>
      <c r="H9" s="2">
        <f t="shared" si="2"/>
        <v>2436978</v>
      </c>
      <c r="I9" s="2">
        <f t="shared" si="2"/>
        <v>293914.02</v>
      </c>
      <c r="J9" s="2">
        <f t="shared" si="2"/>
        <v>95519.37999999999</v>
      </c>
      <c r="K9" s="2">
        <f t="shared" si="2"/>
        <v>6547043.91</v>
      </c>
      <c r="L9" s="2">
        <f t="shared" si="2"/>
        <v>670404.56</v>
      </c>
      <c r="M9" s="2">
        <f t="shared" si="2"/>
        <v>2241955</v>
      </c>
      <c r="N9" s="2">
        <f t="shared" si="2"/>
        <v>19749.03</v>
      </c>
      <c r="O9" s="2">
        <f t="shared" si="2"/>
        <v>1748371.3199999998</v>
      </c>
      <c r="P9" s="2">
        <f t="shared" si="2"/>
        <v>5015.95</v>
      </c>
      <c r="Q9" s="2">
        <f t="shared" si="2"/>
        <v>47218.92</v>
      </c>
      <c r="R9" s="2">
        <f t="shared" si="2"/>
        <v>2411045.75</v>
      </c>
      <c r="S9" s="2">
        <f t="shared" si="2"/>
        <v>32756257.029999997</v>
      </c>
      <c r="T9" s="2">
        <f t="shared" si="2"/>
        <v>4832854.140000001</v>
      </c>
      <c r="U9" s="2">
        <f t="shared" si="2"/>
        <v>324439.72</v>
      </c>
      <c r="V9" s="36">
        <f t="shared" si="1"/>
        <v>60972566.31</v>
      </c>
    </row>
    <row r="10" spans="1:22" ht="12.75">
      <c r="A10" s="3" t="s">
        <v>3</v>
      </c>
      <c r="B10" s="2">
        <f>B11+B12+B13+B14+B15</f>
        <v>2582092.63</v>
      </c>
      <c r="C10" s="2">
        <f aca="true" t="shared" si="3" ref="C10:U10">C11+C12+C13+C14+C15</f>
        <v>1843888.8499999999</v>
      </c>
      <c r="D10" s="2">
        <f t="shared" si="3"/>
        <v>0</v>
      </c>
      <c r="E10" s="2">
        <f t="shared" si="3"/>
        <v>3579.37</v>
      </c>
      <c r="F10" s="2">
        <f t="shared" si="3"/>
        <v>0</v>
      </c>
      <c r="G10" s="2">
        <f t="shared" si="3"/>
        <v>20123.14</v>
      </c>
      <c r="H10" s="2">
        <f t="shared" si="3"/>
        <v>2436978</v>
      </c>
      <c r="I10" s="2">
        <f t="shared" si="3"/>
        <v>293914.02</v>
      </c>
      <c r="J10" s="2">
        <f t="shared" si="3"/>
        <v>95519.37999999999</v>
      </c>
      <c r="K10" s="2">
        <f t="shared" si="3"/>
        <v>6547043.91</v>
      </c>
      <c r="L10" s="2">
        <f t="shared" si="3"/>
        <v>670404.56</v>
      </c>
      <c r="M10" s="2">
        <f t="shared" si="3"/>
        <v>2241955</v>
      </c>
      <c r="N10" s="2">
        <f t="shared" si="3"/>
        <v>19749.03</v>
      </c>
      <c r="O10" s="2">
        <f t="shared" si="3"/>
        <v>1748371.3199999998</v>
      </c>
      <c r="P10" s="2">
        <f t="shared" si="3"/>
        <v>5015.95</v>
      </c>
      <c r="Q10" s="2">
        <f t="shared" si="3"/>
        <v>47218.92</v>
      </c>
      <c r="R10" s="2">
        <f t="shared" si="3"/>
        <v>2411045.75</v>
      </c>
      <c r="S10" s="2">
        <f t="shared" si="3"/>
        <v>28964240.9</v>
      </c>
      <c r="T10" s="2">
        <f t="shared" si="3"/>
        <v>4832854.140000001</v>
      </c>
      <c r="U10" s="2">
        <f t="shared" si="3"/>
        <v>324439.72</v>
      </c>
      <c r="V10" s="36">
        <f t="shared" si="1"/>
        <v>55088434.59</v>
      </c>
    </row>
    <row r="11" spans="1:22" ht="12.75">
      <c r="A11" s="3" t="s">
        <v>4</v>
      </c>
      <c r="B11" s="25">
        <v>2406974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19817912.57</v>
      </c>
      <c r="T11" s="10"/>
      <c r="U11" s="10"/>
      <c r="V11" s="36">
        <f t="shared" si="1"/>
        <v>22224886.57</v>
      </c>
    </row>
    <row r="12" spans="1:22" ht="22.5">
      <c r="A12" s="4" t="s">
        <v>5</v>
      </c>
      <c r="B12" s="25"/>
      <c r="C12" s="11">
        <v>1755987.9</v>
      </c>
      <c r="D12" s="11"/>
      <c r="E12" s="11"/>
      <c r="F12" s="11"/>
      <c r="G12" s="11"/>
      <c r="H12" s="11">
        <v>2430686.49</v>
      </c>
      <c r="I12" s="11">
        <v>234586.99</v>
      </c>
      <c r="J12" s="11">
        <v>84987.98</v>
      </c>
      <c r="K12" s="11">
        <v>5412176.03</v>
      </c>
      <c r="L12" s="11">
        <v>670404.56</v>
      </c>
      <c r="M12" s="11"/>
      <c r="N12" s="11"/>
      <c r="O12" s="11">
        <v>1653885.92</v>
      </c>
      <c r="P12" s="11"/>
      <c r="Q12" s="11">
        <v>47218.92</v>
      </c>
      <c r="R12" s="11">
        <v>2312224.03</v>
      </c>
      <c r="S12" s="11">
        <v>9132683.12</v>
      </c>
      <c r="T12" s="11">
        <v>4802843.03</v>
      </c>
      <c r="U12" s="11">
        <v>113984.93</v>
      </c>
      <c r="V12" s="36">
        <f t="shared" si="1"/>
        <v>28651669.9</v>
      </c>
    </row>
    <row r="13" spans="1:23" ht="12.75">
      <c r="A13" s="3" t="s">
        <v>6</v>
      </c>
      <c r="B13" s="25">
        <v>26325.99</v>
      </c>
      <c r="C13" s="10">
        <v>87900.95</v>
      </c>
      <c r="D13" s="10"/>
      <c r="E13" s="10">
        <v>3579.37</v>
      </c>
      <c r="F13" s="10"/>
      <c r="G13" s="10">
        <v>20123.14</v>
      </c>
      <c r="H13" s="10">
        <v>6291.51</v>
      </c>
      <c r="I13" s="10">
        <v>24381.83</v>
      </c>
      <c r="J13" s="10">
        <v>3900</v>
      </c>
      <c r="K13" s="10">
        <v>1132200.25</v>
      </c>
      <c r="L13" s="10"/>
      <c r="M13" s="10">
        <v>505380.44</v>
      </c>
      <c r="N13" s="10">
        <v>19749.03</v>
      </c>
      <c r="O13" s="10">
        <v>94485.4</v>
      </c>
      <c r="P13" s="10">
        <v>5015.95</v>
      </c>
      <c r="Q13" s="10"/>
      <c r="R13" s="10">
        <v>9597.52</v>
      </c>
      <c r="S13" s="10">
        <v>13645.21</v>
      </c>
      <c r="T13" s="10">
        <v>30011.11</v>
      </c>
      <c r="U13" s="10">
        <v>195255.19</v>
      </c>
      <c r="V13" s="36">
        <f t="shared" si="1"/>
        <v>2177842.89</v>
      </c>
      <c r="W13" s="16"/>
    </row>
    <row r="14" spans="1:22" ht="12.75">
      <c r="A14" s="3" t="s">
        <v>7</v>
      </c>
      <c r="B14" s="25">
        <v>76697.59</v>
      </c>
      <c r="C14" s="10"/>
      <c r="D14" s="10"/>
      <c r="E14" s="10"/>
      <c r="F14" s="10"/>
      <c r="G14" s="10"/>
      <c r="H14" s="10"/>
      <c r="I14" s="10">
        <v>34945.2</v>
      </c>
      <c r="J14" s="10"/>
      <c r="K14" s="10"/>
      <c r="L14" s="10"/>
      <c r="M14" s="10">
        <v>1725002.76</v>
      </c>
      <c r="N14" s="10"/>
      <c r="O14" s="10"/>
      <c r="P14" s="10"/>
      <c r="Q14" s="10"/>
      <c r="R14" s="10"/>
      <c r="S14" s="10"/>
      <c r="T14" s="10"/>
      <c r="U14" s="10">
        <v>15199.6</v>
      </c>
      <c r="V14" s="36">
        <f t="shared" si="1"/>
        <v>1851845.1500000001</v>
      </c>
    </row>
    <row r="15" spans="1:23" ht="12.75">
      <c r="A15" s="3" t="s">
        <v>8</v>
      </c>
      <c r="B15" s="25">
        <v>72095.05</v>
      </c>
      <c r="C15" s="10"/>
      <c r="D15" s="10"/>
      <c r="E15" s="10"/>
      <c r="F15" s="10"/>
      <c r="G15" s="10"/>
      <c r="H15" s="10"/>
      <c r="I15" s="10"/>
      <c r="J15" s="10">
        <v>6631.4</v>
      </c>
      <c r="K15" s="10">
        <v>2667.63</v>
      </c>
      <c r="L15" s="10"/>
      <c r="M15" s="10">
        <v>11571.8</v>
      </c>
      <c r="N15" s="10"/>
      <c r="O15" s="10"/>
      <c r="P15" s="10"/>
      <c r="Q15" s="10"/>
      <c r="R15" s="10">
        <v>89224.2</v>
      </c>
      <c r="S15" s="10"/>
      <c r="T15" s="10"/>
      <c r="U15" s="10"/>
      <c r="V15" s="36">
        <f t="shared" si="1"/>
        <v>182190.08000000002</v>
      </c>
      <c r="W15" s="16"/>
    </row>
    <row r="16" spans="1:22" ht="12.75">
      <c r="A16" s="5" t="s">
        <v>9</v>
      </c>
      <c r="B16" s="25">
        <v>2088569.05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3792016.13</v>
      </c>
      <c r="T16" s="12"/>
      <c r="U16" s="12"/>
      <c r="V16" s="36">
        <f t="shared" si="1"/>
        <v>5880585.18</v>
      </c>
    </row>
    <row r="17" spans="1:22" ht="12.75">
      <c r="A17" s="3" t="s">
        <v>10</v>
      </c>
      <c r="B17" s="25">
        <v>3546.54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36">
        <f t="shared" si="1"/>
        <v>3546.54</v>
      </c>
    </row>
    <row r="18" spans="1:22" ht="12.75">
      <c r="A18" s="3" t="s">
        <v>11</v>
      </c>
      <c r="B18" s="25">
        <v>14115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6">
        <f t="shared" si="1"/>
        <v>14115</v>
      </c>
    </row>
    <row r="19" spans="1:22" ht="22.5">
      <c r="A19" s="9" t="s">
        <v>12</v>
      </c>
      <c r="B19" s="25">
        <v>20000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6">
        <f t="shared" si="1"/>
        <v>20000</v>
      </c>
    </row>
    <row r="20" spans="1:22" ht="22.5">
      <c r="A20" s="4" t="s">
        <v>13</v>
      </c>
      <c r="B20" s="25">
        <v>75306.74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6">
        <f t="shared" si="1"/>
        <v>75306.74</v>
      </c>
    </row>
    <row r="21" spans="1:22" ht="12.75">
      <c r="A21" s="1" t="s">
        <v>14</v>
      </c>
      <c r="B21" s="2">
        <f>SUM(B22:B26)</f>
        <v>7532971.149999999</v>
      </c>
      <c r="C21" s="2">
        <f aca="true" t="shared" si="4" ref="C21:U21">SUM(C22:C26)</f>
        <v>146513.58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158897.13</v>
      </c>
      <c r="I21" s="2">
        <f t="shared" si="4"/>
        <v>96341.47</v>
      </c>
      <c r="J21" s="2">
        <f t="shared" si="4"/>
        <v>51019.69</v>
      </c>
      <c r="K21" s="2">
        <f t="shared" si="4"/>
        <v>5478.05</v>
      </c>
      <c r="L21" s="2">
        <f t="shared" si="4"/>
        <v>98321.8</v>
      </c>
      <c r="M21" s="2">
        <f t="shared" si="4"/>
        <v>398444.3</v>
      </c>
      <c r="N21" s="2">
        <f t="shared" si="4"/>
        <v>47054.13</v>
      </c>
      <c r="O21" s="2">
        <f t="shared" si="4"/>
        <v>122683.16</v>
      </c>
      <c r="P21" s="2">
        <f t="shared" si="4"/>
        <v>129647.01</v>
      </c>
      <c r="Q21" s="2">
        <f t="shared" si="4"/>
        <v>51201.61</v>
      </c>
      <c r="R21" s="2">
        <f t="shared" si="4"/>
        <v>25694.7</v>
      </c>
      <c r="S21" s="2">
        <f t="shared" si="4"/>
        <v>146133.04</v>
      </c>
      <c r="T21" s="2">
        <f t="shared" si="4"/>
        <v>124121.73</v>
      </c>
      <c r="U21" s="2">
        <f t="shared" si="4"/>
        <v>32267.92</v>
      </c>
      <c r="V21" s="36">
        <f t="shared" si="1"/>
        <v>9166790.469999999</v>
      </c>
    </row>
    <row r="22" spans="1:22" ht="12.75">
      <c r="A22" s="5" t="s">
        <v>15</v>
      </c>
      <c r="B22" s="25">
        <v>19660.53</v>
      </c>
      <c r="C22" s="12"/>
      <c r="D22" s="12"/>
      <c r="E22" s="12"/>
      <c r="F22" s="12"/>
      <c r="G22" s="12"/>
      <c r="H22" s="12"/>
      <c r="I22" s="12">
        <v>39418.74</v>
      </c>
      <c r="J22" s="12">
        <v>524.37</v>
      </c>
      <c r="K22" s="12"/>
      <c r="L22" s="12"/>
      <c r="M22" s="12">
        <v>2073.23</v>
      </c>
      <c r="N22" s="12"/>
      <c r="O22" s="12"/>
      <c r="P22" s="12"/>
      <c r="Q22" s="12"/>
      <c r="R22" s="12"/>
      <c r="S22" s="12"/>
      <c r="T22" s="12"/>
      <c r="U22" s="12"/>
      <c r="V22" s="36">
        <f t="shared" si="1"/>
        <v>61676.87</v>
      </c>
    </row>
    <row r="23" spans="1:22" ht="12.75">
      <c r="A23" s="5" t="s">
        <v>16</v>
      </c>
      <c r="B23" s="25">
        <v>7953.65</v>
      </c>
      <c r="C23" s="12">
        <v>21695.35</v>
      </c>
      <c r="D23" s="12"/>
      <c r="E23" s="12"/>
      <c r="F23" s="12"/>
      <c r="G23" s="12"/>
      <c r="H23" s="12">
        <v>3275</v>
      </c>
      <c r="I23" s="12"/>
      <c r="J23" s="12"/>
      <c r="K23" s="12"/>
      <c r="L23" s="12"/>
      <c r="M23" s="12"/>
      <c r="N23" s="12">
        <v>1870</v>
      </c>
      <c r="O23" s="12">
        <v>3983.27</v>
      </c>
      <c r="P23" s="12"/>
      <c r="Q23" s="12"/>
      <c r="R23" s="12"/>
      <c r="S23" s="12"/>
      <c r="T23" s="12"/>
      <c r="U23" s="12"/>
      <c r="V23" s="36">
        <f t="shared" si="1"/>
        <v>38777.27</v>
      </c>
    </row>
    <row r="24" spans="1:23" ht="12.75">
      <c r="A24" s="6" t="s">
        <v>17</v>
      </c>
      <c r="B24" s="25">
        <v>7505356.97</v>
      </c>
      <c r="C24" s="12">
        <v>124818.23</v>
      </c>
      <c r="D24" s="12"/>
      <c r="E24" s="12"/>
      <c r="F24" s="12"/>
      <c r="G24" s="12"/>
      <c r="H24" s="12">
        <v>155622.13</v>
      </c>
      <c r="I24" s="12">
        <v>56922.73</v>
      </c>
      <c r="J24" s="12">
        <v>50495.32</v>
      </c>
      <c r="K24" s="12">
        <v>5478.05</v>
      </c>
      <c r="L24" s="12">
        <v>98321.8</v>
      </c>
      <c r="M24" s="12">
        <v>396371.07</v>
      </c>
      <c r="N24" s="12">
        <v>45184.13</v>
      </c>
      <c r="O24" s="12">
        <v>118699.89</v>
      </c>
      <c r="P24" s="12">
        <v>129647.01</v>
      </c>
      <c r="Q24" s="12">
        <v>51201.61</v>
      </c>
      <c r="R24" s="12">
        <v>25694.7</v>
      </c>
      <c r="S24" s="12">
        <v>146133.04</v>
      </c>
      <c r="T24" s="12">
        <v>124121.73</v>
      </c>
      <c r="U24" s="12">
        <v>32267.92</v>
      </c>
      <c r="V24" s="36">
        <f t="shared" si="1"/>
        <v>9066336.33</v>
      </c>
      <c r="W24" s="15"/>
    </row>
    <row r="25" spans="1:22" ht="12.75">
      <c r="A25" s="6" t="s">
        <v>18</v>
      </c>
      <c r="B25" s="2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6">
        <f t="shared" si="1"/>
        <v>0</v>
      </c>
    </row>
    <row r="26" spans="1:22" ht="12.75">
      <c r="A26" s="6" t="s">
        <v>19</v>
      </c>
      <c r="B26" s="2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6">
        <f t="shared" si="1"/>
        <v>0</v>
      </c>
    </row>
    <row r="27" spans="1:22" ht="12.75">
      <c r="A27" s="7" t="s">
        <v>20</v>
      </c>
      <c r="B27" s="2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6">
        <f t="shared" si="1"/>
        <v>0</v>
      </c>
    </row>
    <row r="28" spans="1:22" ht="12.75">
      <c r="A28" s="8" t="s">
        <v>21</v>
      </c>
      <c r="B28" s="2">
        <f>B7+B21+B27</f>
        <v>12333813.899999999</v>
      </c>
      <c r="C28" s="2">
        <f aca="true" t="shared" si="5" ref="C28:U28">C7+C21+C27</f>
        <v>1990402.43</v>
      </c>
      <c r="D28" s="2">
        <f t="shared" si="5"/>
        <v>0</v>
      </c>
      <c r="E28" s="2">
        <f t="shared" si="5"/>
        <v>3579.37</v>
      </c>
      <c r="F28" s="2">
        <f t="shared" si="5"/>
        <v>0</v>
      </c>
      <c r="G28" s="2">
        <f t="shared" si="5"/>
        <v>20123.14</v>
      </c>
      <c r="H28" s="2">
        <f t="shared" si="5"/>
        <v>2595875.13</v>
      </c>
      <c r="I28" s="38">
        <f t="shared" si="5"/>
        <v>390255.49</v>
      </c>
      <c r="J28" s="2">
        <f t="shared" si="5"/>
        <v>146539.07</v>
      </c>
      <c r="K28" s="2">
        <f t="shared" si="5"/>
        <v>6552521.96</v>
      </c>
      <c r="L28" s="2">
        <f t="shared" si="5"/>
        <v>768726.3600000001</v>
      </c>
      <c r="M28" s="2">
        <f t="shared" si="5"/>
        <v>2640399.3</v>
      </c>
      <c r="N28" s="2">
        <f t="shared" si="5"/>
        <v>66803.16</v>
      </c>
      <c r="O28" s="2">
        <f t="shared" si="5"/>
        <v>1871054.4799999997</v>
      </c>
      <c r="P28" s="2">
        <f t="shared" si="5"/>
        <v>134662.96</v>
      </c>
      <c r="Q28" s="2">
        <f t="shared" si="5"/>
        <v>98420.53</v>
      </c>
      <c r="R28" s="2">
        <f t="shared" si="5"/>
        <v>2436740.45</v>
      </c>
      <c r="S28" s="2">
        <f t="shared" si="5"/>
        <v>32902390.069999997</v>
      </c>
      <c r="T28" s="2">
        <f t="shared" si="5"/>
        <v>4956975.870000001</v>
      </c>
      <c r="U28" s="2">
        <f t="shared" si="5"/>
        <v>361952.63999999996</v>
      </c>
      <c r="V28" s="36">
        <f t="shared" si="1"/>
        <v>70271236.31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W28"/>
  <sheetViews>
    <sheetView zoomScalePageLayoutView="0" workbookViewId="0" topLeftCell="A4">
      <pane xSplit="1" topLeftCell="B1" activePane="topRight" state="frozen"/>
      <selection pane="topLeft" activeCell="A4" sqref="A4"/>
      <selection pane="topRight" activeCell="G6" sqref="G6"/>
    </sheetView>
  </sheetViews>
  <sheetFormatPr defaultColWidth="9.140625" defaultRowHeight="12.75"/>
  <cols>
    <col min="1" max="1" width="23.7109375" style="0" customWidth="1"/>
    <col min="2" max="3" width="13.140625" style="0" bestFit="1" customWidth="1"/>
    <col min="4" max="4" width="11.7109375" style="0" bestFit="1" customWidth="1"/>
    <col min="5" max="6" width="11.7109375" style="0" customWidth="1"/>
    <col min="7" max="7" width="11.7109375" style="0" bestFit="1" customWidth="1"/>
    <col min="8" max="8" width="13.140625" style="0" bestFit="1" customWidth="1"/>
    <col min="9" max="9" width="12.7109375" style="0" bestFit="1" customWidth="1"/>
    <col min="10" max="10" width="11.28125" style="0" bestFit="1" customWidth="1"/>
    <col min="11" max="11" width="13.140625" style="0" bestFit="1" customWidth="1"/>
    <col min="12" max="12" width="11.7109375" style="0" bestFit="1" customWidth="1"/>
    <col min="13" max="13" width="13.140625" style="0" bestFit="1" customWidth="1"/>
    <col min="14" max="14" width="10.140625" style="0" bestFit="1" customWidth="1"/>
    <col min="15" max="15" width="13.140625" style="0" bestFit="1" customWidth="1"/>
    <col min="16" max="16" width="11.7109375" style="0" bestFit="1" customWidth="1"/>
    <col min="17" max="17" width="12.8515625" style="0" customWidth="1"/>
    <col min="18" max="18" width="13.140625" style="0" bestFit="1" customWidth="1"/>
    <col min="19" max="19" width="14.28125" style="0" bestFit="1" customWidth="1"/>
    <col min="20" max="20" width="14.28125" style="0" customWidth="1"/>
    <col min="21" max="21" width="11.28125" style="0" bestFit="1" customWidth="1"/>
    <col min="22" max="22" width="12.8515625" style="0" customWidth="1"/>
    <col min="23" max="23" width="10.00390625" style="0" bestFit="1" customWidth="1"/>
  </cols>
  <sheetData>
    <row r="4" spans="3:21" ht="12.75">
      <c r="C4">
        <v>1</v>
      </c>
      <c r="D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U4">
        <v>16</v>
      </c>
    </row>
    <row r="6" spans="2:22" ht="36.75">
      <c r="B6" s="18" t="s">
        <v>22</v>
      </c>
      <c r="C6" s="28" t="s">
        <v>24</v>
      </c>
      <c r="D6" s="14" t="s">
        <v>25</v>
      </c>
      <c r="E6" s="40" t="s">
        <v>49</v>
      </c>
      <c r="F6" s="41" t="s">
        <v>50</v>
      </c>
      <c r="G6" s="14" t="s">
        <v>26</v>
      </c>
      <c r="H6" s="14" t="s">
        <v>27</v>
      </c>
      <c r="I6" s="14" t="s">
        <v>28</v>
      </c>
      <c r="J6" s="28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29" t="s">
        <v>37</v>
      </c>
      <c r="S6" s="14" t="s">
        <v>38</v>
      </c>
      <c r="T6" s="14" t="s">
        <v>39</v>
      </c>
      <c r="U6" s="14" t="s">
        <v>40</v>
      </c>
      <c r="V6" t="s">
        <v>23</v>
      </c>
    </row>
    <row r="7" spans="1:22" ht="15">
      <c r="A7" s="1" t="s">
        <v>0</v>
      </c>
      <c r="B7" s="20">
        <f>B8+B9+B18+B19+B20</f>
        <v>5730110.149999999</v>
      </c>
      <c r="C7" s="20">
        <f aca="true" t="shared" si="0" ref="C7:U7">C8+C9+C18+C19+C20</f>
        <v>2620123.35</v>
      </c>
      <c r="D7" s="20">
        <f t="shared" si="0"/>
        <v>49960</v>
      </c>
      <c r="E7" s="20">
        <f t="shared" si="0"/>
        <v>3995.5</v>
      </c>
      <c r="F7" s="20">
        <f t="shared" si="0"/>
        <v>25752</v>
      </c>
      <c r="G7" s="20">
        <f t="shared" si="0"/>
        <v>20432.14</v>
      </c>
      <c r="H7" s="20">
        <f t="shared" si="0"/>
        <v>2851148.65</v>
      </c>
      <c r="I7" s="20">
        <f t="shared" si="0"/>
        <v>912034.4400000001</v>
      </c>
      <c r="J7" s="20">
        <f t="shared" si="0"/>
        <v>329995</v>
      </c>
      <c r="K7" s="20">
        <f t="shared" si="0"/>
        <v>7807544.7299999995</v>
      </c>
      <c r="L7" s="20">
        <f t="shared" si="0"/>
        <v>956637.0700000001</v>
      </c>
      <c r="M7" s="20">
        <f t="shared" si="0"/>
        <v>3123498.62</v>
      </c>
      <c r="N7" s="20">
        <f t="shared" si="0"/>
        <v>53521.4</v>
      </c>
      <c r="O7" s="20">
        <f t="shared" si="0"/>
        <v>3308712.78</v>
      </c>
      <c r="P7" s="20">
        <f t="shared" si="0"/>
        <v>37822.87</v>
      </c>
      <c r="Q7" s="20">
        <f t="shared" si="0"/>
        <v>300459.68</v>
      </c>
      <c r="R7" s="20">
        <f t="shared" si="0"/>
        <v>3382809.0500000003</v>
      </c>
      <c r="S7" s="20">
        <f t="shared" si="0"/>
        <v>39280068.190000005</v>
      </c>
      <c r="T7" s="20">
        <f t="shared" si="0"/>
        <v>5626303.7</v>
      </c>
      <c r="U7" s="20">
        <f t="shared" si="0"/>
        <v>746323.3400000001</v>
      </c>
      <c r="V7" s="35">
        <f>SUM(B7:U7)</f>
        <v>77167252.66000001</v>
      </c>
    </row>
    <row r="8" spans="1:22" ht="12.75">
      <c r="A8" s="3" t="s">
        <v>1</v>
      </c>
      <c r="B8" s="27">
        <v>68647.88</v>
      </c>
      <c r="C8" s="10"/>
      <c r="D8" s="10"/>
      <c r="E8" s="10"/>
      <c r="F8" s="10"/>
      <c r="G8" s="10"/>
      <c r="H8" s="10"/>
      <c r="I8" s="10">
        <v>1473.15</v>
      </c>
      <c r="J8" s="10"/>
      <c r="K8" s="10"/>
      <c r="L8" s="10"/>
      <c r="M8" s="10"/>
      <c r="N8" s="10"/>
      <c r="O8" s="10"/>
      <c r="P8" s="10"/>
      <c r="Q8" s="10"/>
      <c r="R8" s="10"/>
      <c r="S8" s="10">
        <v>14953.7</v>
      </c>
      <c r="T8" s="10"/>
      <c r="U8" s="10">
        <v>56794.04</v>
      </c>
      <c r="V8" s="35">
        <f aca="true" t="shared" si="1" ref="V8:V28">SUM(B8:U8)</f>
        <v>141868.77</v>
      </c>
    </row>
    <row r="9" spans="1:22" ht="12.75">
      <c r="A9" s="3" t="s">
        <v>2</v>
      </c>
      <c r="B9" s="2">
        <f>B10+B16+B17</f>
        <v>5557938.529999999</v>
      </c>
      <c r="C9" s="2">
        <f aca="true" t="shared" si="2" ref="C9:U9">C10+C16+C17</f>
        <v>2620123.35</v>
      </c>
      <c r="D9" s="2">
        <f t="shared" si="2"/>
        <v>49960</v>
      </c>
      <c r="E9" s="2">
        <f t="shared" si="2"/>
        <v>3995.5</v>
      </c>
      <c r="F9" s="2">
        <f t="shared" si="2"/>
        <v>25752</v>
      </c>
      <c r="G9" s="2">
        <f t="shared" si="2"/>
        <v>20432.14</v>
      </c>
      <c r="H9" s="2">
        <f t="shared" si="2"/>
        <v>2851148.65</v>
      </c>
      <c r="I9" s="2">
        <f t="shared" si="2"/>
        <v>910561.29</v>
      </c>
      <c r="J9" s="2">
        <f t="shared" si="2"/>
        <v>329995</v>
      </c>
      <c r="K9" s="2">
        <f t="shared" si="2"/>
        <v>7807544.7299999995</v>
      </c>
      <c r="L9" s="2">
        <f t="shared" si="2"/>
        <v>956637.0700000001</v>
      </c>
      <c r="M9" s="2">
        <f t="shared" si="2"/>
        <v>3123498.62</v>
      </c>
      <c r="N9" s="2">
        <f t="shared" si="2"/>
        <v>53521.4</v>
      </c>
      <c r="O9" s="2">
        <f t="shared" si="2"/>
        <v>3308712.78</v>
      </c>
      <c r="P9" s="2">
        <f t="shared" si="2"/>
        <v>37822.87</v>
      </c>
      <c r="Q9" s="2">
        <f t="shared" si="2"/>
        <v>300459.68</v>
      </c>
      <c r="R9" s="2">
        <f t="shared" si="2"/>
        <v>3382809.0500000003</v>
      </c>
      <c r="S9" s="2">
        <f t="shared" si="2"/>
        <v>39265114.49</v>
      </c>
      <c r="T9" s="2">
        <f t="shared" si="2"/>
        <v>5626303.7</v>
      </c>
      <c r="U9" s="2">
        <f t="shared" si="2"/>
        <v>689529.3</v>
      </c>
      <c r="V9" s="35">
        <f t="shared" si="1"/>
        <v>76921860.15</v>
      </c>
    </row>
    <row r="10" spans="1:22" ht="12.75">
      <c r="A10" s="3" t="s">
        <v>3</v>
      </c>
      <c r="B10" s="2">
        <f>B11+B12+B13+B14+B15</f>
        <v>3283869.4799999995</v>
      </c>
      <c r="C10" s="2">
        <f aca="true" t="shared" si="3" ref="C10:U10">C11+C12+C13+C14+C15</f>
        <v>2620123.35</v>
      </c>
      <c r="D10" s="2">
        <f t="shared" si="3"/>
        <v>49960</v>
      </c>
      <c r="E10" s="2">
        <f t="shared" si="3"/>
        <v>3995.5</v>
      </c>
      <c r="F10" s="2">
        <f t="shared" si="3"/>
        <v>25752</v>
      </c>
      <c r="G10" s="2">
        <f t="shared" si="3"/>
        <v>20432.14</v>
      </c>
      <c r="H10" s="2">
        <f t="shared" si="3"/>
        <v>2851148.65</v>
      </c>
      <c r="I10" s="2">
        <f t="shared" si="3"/>
        <v>910561.29</v>
      </c>
      <c r="J10" s="2">
        <f t="shared" si="3"/>
        <v>329995</v>
      </c>
      <c r="K10" s="2">
        <f t="shared" si="3"/>
        <v>7807544.7299999995</v>
      </c>
      <c r="L10" s="2">
        <f t="shared" si="3"/>
        <v>956637.0700000001</v>
      </c>
      <c r="M10" s="2">
        <f t="shared" si="3"/>
        <v>3123498.62</v>
      </c>
      <c r="N10" s="2">
        <f t="shared" si="3"/>
        <v>53521.4</v>
      </c>
      <c r="O10" s="2">
        <f t="shared" si="3"/>
        <v>3308712.78</v>
      </c>
      <c r="P10" s="2">
        <f t="shared" si="3"/>
        <v>37822.87</v>
      </c>
      <c r="Q10" s="2">
        <f t="shared" si="3"/>
        <v>300459.68</v>
      </c>
      <c r="R10" s="2">
        <f t="shared" si="3"/>
        <v>3382809.0500000003</v>
      </c>
      <c r="S10" s="2">
        <f t="shared" si="3"/>
        <v>38251165.18</v>
      </c>
      <c r="T10" s="2">
        <f t="shared" si="3"/>
        <v>5626303.7</v>
      </c>
      <c r="U10" s="2">
        <f t="shared" si="3"/>
        <v>689129.3</v>
      </c>
      <c r="V10" s="35">
        <f t="shared" si="1"/>
        <v>73633441.79</v>
      </c>
    </row>
    <row r="11" spans="1:22" ht="12.75">
      <c r="A11" s="3" t="s">
        <v>4</v>
      </c>
      <c r="B11" s="25">
        <v>2394104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22242512.57</v>
      </c>
      <c r="T11" s="10"/>
      <c r="U11" s="10"/>
      <c r="V11" s="35">
        <f t="shared" si="1"/>
        <v>24636616.57</v>
      </c>
    </row>
    <row r="12" spans="1:22" ht="22.5">
      <c r="A12" s="4" t="s">
        <v>5</v>
      </c>
      <c r="B12" s="25"/>
      <c r="C12" s="11">
        <v>2410546.92</v>
      </c>
      <c r="D12" s="11"/>
      <c r="E12" s="11"/>
      <c r="F12" s="11"/>
      <c r="G12" s="11"/>
      <c r="H12" s="11">
        <v>2824676.03</v>
      </c>
      <c r="I12" s="11">
        <v>794082.62</v>
      </c>
      <c r="J12" s="11">
        <v>318026</v>
      </c>
      <c r="K12" s="11">
        <v>6185344.08</v>
      </c>
      <c r="L12" s="11">
        <v>924968.15</v>
      </c>
      <c r="M12" s="11"/>
      <c r="N12" s="11"/>
      <c r="O12" s="11">
        <v>3001654.96</v>
      </c>
      <c r="P12" s="11"/>
      <c r="Q12" s="11">
        <v>279444.26</v>
      </c>
      <c r="R12" s="11">
        <v>3199900.2</v>
      </c>
      <c r="S12" s="11">
        <v>15537411.41</v>
      </c>
      <c r="T12" s="11">
        <v>5566203.16</v>
      </c>
      <c r="U12" s="11">
        <v>142350</v>
      </c>
      <c r="V12" s="35">
        <f t="shared" si="1"/>
        <v>41184607.78999999</v>
      </c>
    </row>
    <row r="13" spans="1:23" ht="12.75">
      <c r="A13" s="3" t="s">
        <v>6</v>
      </c>
      <c r="B13" s="25">
        <v>175158.59</v>
      </c>
      <c r="C13" s="10">
        <v>209576.43</v>
      </c>
      <c r="D13" s="10">
        <v>49960</v>
      </c>
      <c r="E13" s="10">
        <v>3995.5</v>
      </c>
      <c r="F13" s="10">
        <v>25752</v>
      </c>
      <c r="G13" s="10">
        <v>20432.14</v>
      </c>
      <c r="H13" s="10">
        <v>18602.22</v>
      </c>
      <c r="I13" s="10">
        <v>40497.38</v>
      </c>
      <c r="J13" s="10">
        <v>4000</v>
      </c>
      <c r="K13" s="10">
        <v>1567129.19</v>
      </c>
      <c r="L13" s="10">
        <v>31668.92</v>
      </c>
      <c r="M13" s="10">
        <v>729853.9</v>
      </c>
      <c r="N13" s="10">
        <v>53521.4</v>
      </c>
      <c r="O13" s="10">
        <v>307057.82</v>
      </c>
      <c r="P13" s="10">
        <v>37822.87</v>
      </c>
      <c r="Q13" s="10">
        <v>21015.42</v>
      </c>
      <c r="R13" s="10">
        <v>52336.85</v>
      </c>
      <c r="S13" s="10">
        <v>180206.74</v>
      </c>
      <c r="T13" s="10">
        <v>60100.54</v>
      </c>
      <c r="U13" s="10">
        <v>508780.3</v>
      </c>
      <c r="V13" s="35">
        <f t="shared" si="1"/>
        <v>4097468.21</v>
      </c>
      <c r="W13" s="16"/>
    </row>
    <row r="14" spans="1:22" ht="12.75">
      <c r="A14" s="3" t="s">
        <v>7</v>
      </c>
      <c r="B14" s="25">
        <v>266228.8</v>
      </c>
      <c r="C14" s="10"/>
      <c r="D14" s="10"/>
      <c r="E14" s="10"/>
      <c r="F14" s="10"/>
      <c r="G14" s="10"/>
      <c r="H14" s="10">
        <v>7870.4</v>
      </c>
      <c r="I14" s="10">
        <v>57732.8</v>
      </c>
      <c r="J14" s="10"/>
      <c r="K14" s="10"/>
      <c r="L14" s="10"/>
      <c r="M14" s="10">
        <v>2281233.22</v>
      </c>
      <c r="N14" s="10"/>
      <c r="O14" s="10"/>
      <c r="P14" s="10"/>
      <c r="Q14" s="10"/>
      <c r="R14" s="10"/>
      <c r="S14" s="10">
        <v>217675.55</v>
      </c>
      <c r="T14" s="10"/>
      <c r="U14" s="10">
        <v>37999</v>
      </c>
      <c r="V14" s="35">
        <f t="shared" si="1"/>
        <v>2868739.77</v>
      </c>
    </row>
    <row r="15" spans="1:22" ht="12.75">
      <c r="A15" s="3" t="s">
        <v>8</v>
      </c>
      <c r="B15" s="25">
        <v>448378.09</v>
      </c>
      <c r="C15" s="10"/>
      <c r="D15" s="10"/>
      <c r="E15" s="10"/>
      <c r="F15" s="10"/>
      <c r="G15" s="10"/>
      <c r="H15" s="10"/>
      <c r="I15" s="10">
        <v>18248.49</v>
      </c>
      <c r="J15" s="10">
        <v>7969</v>
      </c>
      <c r="K15" s="10">
        <v>55071.46</v>
      </c>
      <c r="L15" s="10"/>
      <c r="M15" s="10">
        <v>112411.5</v>
      </c>
      <c r="N15" s="10"/>
      <c r="O15" s="10"/>
      <c r="P15" s="10"/>
      <c r="Q15" s="10"/>
      <c r="R15" s="10">
        <v>130572</v>
      </c>
      <c r="S15" s="10">
        <v>73358.91</v>
      </c>
      <c r="T15" s="10"/>
      <c r="U15" s="10"/>
      <c r="V15" s="35">
        <f t="shared" si="1"/>
        <v>846009.4500000001</v>
      </c>
    </row>
    <row r="16" spans="1:22" ht="12.75">
      <c r="A16" s="5" t="s">
        <v>9</v>
      </c>
      <c r="B16" s="25">
        <v>2186929.05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1013949.31</v>
      </c>
      <c r="T16" s="12"/>
      <c r="U16" s="12">
        <v>400</v>
      </c>
      <c r="V16" s="35">
        <f t="shared" si="1"/>
        <v>3201278.36</v>
      </c>
    </row>
    <row r="17" spans="1:22" ht="12.75">
      <c r="A17" s="3" t="s">
        <v>10</v>
      </c>
      <c r="B17" s="25">
        <v>87140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35">
        <f t="shared" si="1"/>
        <v>87140</v>
      </c>
    </row>
    <row r="18" spans="1:22" ht="12.75">
      <c r="A18" s="3" t="s">
        <v>11</v>
      </c>
      <c r="B18" s="25">
        <v>8217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5">
        <f t="shared" si="1"/>
        <v>8217</v>
      </c>
    </row>
    <row r="19" spans="1:22" ht="22.5">
      <c r="A19" s="9" t="s">
        <v>12</v>
      </c>
      <c r="B19" s="25">
        <v>20000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5">
        <f t="shared" si="1"/>
        <v>20000</v>
      </c>
    </row>
    <row r="20" spans="1:22" ht="22.5">
      <c r="A20" s="4" t="s">
        <v>13</v>
      </c>
      <c r="B20" s="25">
        <v>75306.74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5">
        <f t="shared" si="1"/>
        <v>75306.74</v>
      </c>
    </row>
    <row r="21" spans="1:22" ht="12.75">
      <c r="A21" s="1" t="s">
        <v>14</v>
      </c>
      <c r="B21" s="2">
        <f>SUM(B22:B26)</f>
        <v>8307575.4799999995</v>
      </c>
      <c r="C21" s="2">
        <f aca="true" t="shared" si="4" ref="C21:U21">SUM(C22:C26)</f>
        <v>60817.45</v>
      </c>
      <c r="D21" s="2">
        <f t="shared" si="4"/>
        <v>0</v>
      </c>
      <c r="E21" s="2">
        <f t="shared" si="4"/>
        <v>0</v>
      </c>
      <c r="F21" s="2">
        <f t="shared" si="4"/>
        <v>0</v>
      </c>
      <c r="G21" s="2">
        <f t="shared" si="4"/>
        <v>0</v>
      </c>
      <c r="H21" s="2">
        <f t="shared" si="4"/>
        <v>40409.65</v>
      </c>
      <c r="I21" s="2">
        <f t="shared" si="4"/>
        <v>68436.87</v>
      </c>
      <c r="J21" s="2">
        <f t="shared" si="4"/>
        <v>49026</v>
      </c>
      <c r="K21" s="2">
        <f t="shared" si="4"/>
        <v>10631.58</v>
      </c>
      <c r="L21" s="2">
        <f t="shared" si="4"/>
        <v>27465.73</v>
      </c>
      <c r="M21" s="2">
        <f t="shared" si="4"/>
        <v>123943.65000000001</v>
      </c>
      <c r="N21" s="2">
        <f t="shared" si="4"/>
        <v>12113.53</v>
      </c>
      <c r="O21" s="2">
        <f t="shared" si="4"/>
        <v>31776.76</v>
      </c>
      <c r="P21" s="2">
        <f t="shared" si="4"/>
        <v>15799.62</v>
      </c>
      <c r="Q21" s="2">
        <f t="shared" si="4"/>
        <v>19903.12</v>
      </c>
      <c r="R21" s="2">
        <f t="shared" si="4"/>
        <v>19005.04</v>
      </c>
      <c r="S21" s="2">
        <f t="shared" si="4"/>
        <v>134188.94</v>
      </c>
      <c r="T21" s="2">
        <f t="shared" si="4"/>
        <v>44985</v>
      </c>
      <c r="U21" s="2">
        <f t="shared" si="4"/>
        <v>76708.48</v>
      </c>
      <c r="V21" s="35">
        <f t="shared" si="1"/>
        <v>9042786.899999997</v>
      </c>
    </row>
    <row r="22" spans="1:22" ht="12.75">
      <c r="A22" s="5" t="s">
        <v>15</v>
      </c>
      <c r="B22" s="25">
        <v>30092.65</v>
      </c>
      <c r="C22" s="12"/>
      <c r="D22" s="12"/>
      <c r="E22" s="12"/>
      <c r="F22" s="12"/>
      <c r="G22" s="12"/>
      <c r="H22" s="12"/>
      <c r="I22" s="12">
        <v>46573.75</v>
      </c>
      <c r="J22" s="12">
        <v>1979.78</v>
      </c>
      <c r="K22" s="12"/>
      <c r="L22" s="12"/>
      <c r="M22" s="12">
        <v>822.38</v>
      </c>
      <c r="N22" s="12"/>
      <c r="O22" s="12"/>
      <c r="P22" s="12"/>
      <c r="Q22" s="12"/>
      <c r="R22" s="12"/>
      <c r="S22" s="12"/>
      <c r="T22" s="12"/>
      <c r="U22" s="12"/>
      <c r="V22" s="35">
        <f t="shared" si="1"/>
        <v>79468.56</v>
      </c>
    </row>
    <row r="23" spans="1:22" ht="12.75">
      <c r="A23" s="5" t="s">
        <v>16</v>
      </c>
      <c r="B23" s="25">
        <v>5132.32</v>
      </c>
      <c r="C23" s="12">
        <v>11533.2</v>
      </c>
      <c r="D23" s="12"/>
      <c r="E23" s="12"/>
      <c r="F23" s="12"/>
      <c r="G23" s="12"/>
      <c r="H23" s="12"/>
      <c r="I23" s="12"/>
      <c r="J23" s="12"/>
      <c r="K23" s="12"/>
      <c r="L23" s="12">
        <v>200</v>
      </c>
      <c r="M23" s="12"/>
      <c r="N23" s="12"/>
      <c r="O23" s="12">
        <v>854.66</v>
      </c>
      <c r="P23" s="12"/>
      <c r="Q23" s="12"/>
      <c r="R23" s="12"/>
      <c r="S23" s="12"/>
      <c r="T23" s="12"/>
      <c r="U23" s="12"/>
      <c r="V23" s="35">
        <f t="shared" si="1"/>
        <v>17720.18</v>
      </c>
    </row>
    <row r="24" spans="1:22" ht="12.75">
      <c r="A24" s="6" t="s">
        <v>17</v>
      </c>
      <c r="B24" s="25">
        <v>8272350.51</v>
      </c>
      <c r="C24" s="12">
        <v>49284.25</v>
      </c>
      <c r="D24" s="12"/>
      <c r="E24" s="12"/>
      <c r="F24" s="12"/>
      <c r="G24" s="12"/>
      <c r="H24" s="12">
        <v>40409.65</v>
      </c>
      <c r="I24" s="12">
        <v>21863.12</v>
      </c>
      <c r="J24" s="12">
        <v>47046.22</v>
      </c>
      <c r="K24" s="12">
        <v>10631.58</v>
      </c>
      <c r="L24" s="12">
        <v>27265.73</v>
      </c>
      <c r="M24" s="12">
        <v>123121.27</v>
      </c>
      <c r="N24" s="12">
        <v>12113.53</v>
      </c>
      <c r="O24" s="12">
        <v>30922.1</v>
      </c>
      <c r="P24" s="12">
        <v>15799.62</v>
      </c>
      <c r="Q24" s="12">
        <v>19903.12</v>
      </c>
      <c r="R24" s="12">
        <v>19005.04</v>
      </c>
      <c r="S24" s="12">
        <v>134188.94</v>
      </c>
      <c r="T24" s="12">
        <v>44985</v>
      </c>
      <c r="U24" s="12">
        <v>76708.48</v>
      </c>
      <c r="V24" s="35">
        <f t="shared" si="1"/>
        <v>8945598.159999996</v>
      </c>
    </row>
    <row r="25" spans="1:22" ht="22.5">
      <c r="A25" s="19" t="s">
        <v>18</v>
      </c>
      <c r="B25" s="2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>
        <f t="shared" si="1"/>
        <v>0</v>
      </c>
    </row>
    <row r="26" spans="1:22" ht="12.75">
      <c r="A26" s="6" t="s">
        <v>19</v>
      </c>
      <c r="B26" s="2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5">
        <f t="shared" si="1"/>
        <v>0</v>
      </c>
    </row>
    <row r="27" spans="1:22" ht="12.75">
      <c r="A27" s="7" t="s">
        <v>20</v>
      </c>
      <c r="B27" s="2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5">
        <f t="shared" si="1"/>
        <v>0</v>
      </c>
    </row>
    <row r="28" spans="1:22" ht="12.75">
      <c r="A28" s="8" t="s">
        <v>21</v>
      </c>
      <c r="B28" s="2">
        <f>B7+B21+B27</f>
        <v>14037685.629999999</v>
      </c>
      <c r="C28" s="2">
        <f aca="true" t="shared" si="5" ref="C28:U28">C7+C21+C27</f>
        <v>2680940.8000000003</v>
      </c>
      <c r="D28" s="2">
        <f t="shared" si="5"/>
        <v>49960</v>
      </c>
      <c r="E28" s="2">
        <f t="shared" si="5"/>
        <v>3995.5</v>
      </c>
      <c r="F28" s="2">
        <f t="shared" si="5"/>
        <v>25752</v>
      </c>
      <c r="G28" s="2">
        <f t="shared" si="5"/>
        <v>20432.14</v>
      </c>
      <c r="H28" s="2">
        <f t="shared" si="5"/>
        <v>2891558.3</v>
      </c>
      <c r="I28" s="2">
        <f t="shared" si="5"/>
        <v>980471.31</v>
      </c>
      <c r="J28" s="2">
        <f t="shared" si="5"/>
        <v>379021</v>
      </c>
      <c r="K28" s="2">
        <f t="shared" si="5"/>
        <v>7818176.31</v>
      </c>
      <c r="L28" s="2">
        <f t="shared" si="5"/>
        <v>984102.8</v>
      </c>
      <c r="M28" s="2">
        <f t="shared" si="5"/>
        <v>3247442.27</v>
      </c>
      <c r="N28" s="2">
        <f t="shared" si="5"/>
        <v>65634.93000000001</v>
      </c>
      <c r="O28" s="2">
        <f t="shared" si="5"/>
        <v>3340489.5399999996</v>
      </c>
      <c r="P28" s="2">
        <f t="shared" si="5"/>
        <v>53622.490000000005</v>
      </c>
      <c r="Q28" s="2">
        <f t="shared" si="5"/>
        <v>320362.8</v>
      </c>
      <c r="R28" s="2">
        <f t="shared" si="5"/>
        <v>3401814.0900000003</v>
      </c>
      <c r="S28" s="2">
        <f t="shared" si="5"/>
        <v>39414257.13</v>
      </c>
      <c r="T28" s="2">
        <f t="shared" si="5"/>
        <v>5671288.7</v>
      </c>
      <c r="U28" s="2">
        <f t="shared" si="5"/>
        <v>823031.8200000001</v>
      </c>
      <c r="V28" s="35">
        <f t="shared" si="1"/>
        <v>86210039.56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V27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G18" sqref="G18"/>
    </sheetView>
  </sheetViews>
  <sheetFormatPr defaultColWidth="9.140625" defaultRowHeight="12.75"/>
  <cols>
    <col min="1" max="1" width="27.421875" style="0" customWidth="1"/>
    <col min="2" max="2" width="11.28125" style="0" bestFit="1" customWidth="1"/>
    <col min="3" max="3" width="12.28125" style="0" customWidth="1"/>
    <col min="4" max="4" width="10.140625" style="0" bestFit="1" customWidth="1"/>
    <col min="5" max="6" width="10.140625" style="0" customWidth="1"/>
    <col min="7" max="7" width="11.7109375" style="0" bestFit="1" customWidth="1"/>
    <col min="8" max="10" width="11.28125" style="0" bestFit="1" customWidth="1"/>
    <col min="11" max="11" width="13.140625" style="0" bestFit="1" customWidth="1"/>
    <col min="12" max="12" width="11.28125" style="0" bestFit="1" customWidth="1"/>
    <col min="13" max="13" width="13.140625" style="0" bestFit="1" customWidth="1"/>
    <col min="14" max="14" width="10.140625" style="0" bestFit="1" customWidth="1"/>
    <col min="15" max="15" width="13.140625" style="0" bestFit="1" customWidth="1"/>
    <col min="16" max="17" width="10.140625" style="0" bestFit="1" customWidth="1"/>
    <col min="18" max="18" width="11.28125" style="0" bestFit="1" customWidth="1"/>
    <col min="19" max="19" width="13.140625" style="0" bestFit="1" customWidth="1"/>
    <col min="20" max="20" width="11.28125" style="0" customWidth="1"/>
    <col min="21" max="21" width="12.00390625" style="0" customWidth="1"/>
    <col min="22" max="22" width="12.8515625" style="0" customWidth="1"/>
  </cols>
  <sheetData>
    <row r="5" spans="2:22" ht="45.75">
      <c r="B5" s="18" t="s">
        <v>22</v>
      </c>
      <c r="C5" s="28" t="s">
        <v>24</v>
      </c>
      <c r="D5" s="14" t="s">
        <v>25</v>
      </c>
      <c r="E5" s="40" t="s">
        <v>49</v>
      </c>
      <c r="F5" s="41" t="s">
        <v>50</v>
      </c>
      <c r="G5" s="14" t="s">
        <v>26</v>
      </c>
      <c r="H5" s="14" t="s">
        <v>27</v>
      </c>
      <c r="I5" s="14" t="s">
        <v>28</v>
      </c>
      <c r="J5" s="28" t="s">
        <v>29</v>
      </c>
      <c r="K5" s="14" t="s">
        <v>30</v>
      </c>
      <c r="L5" s="14" t="s">
        <v>31</v>
      </c>
      <c r="M5" s="14" t="s">
        <v>32</v>
      </c>
      <c r="N5" s="14" t="s">
        <v>33</v>
      </c>
      <c r="O5" s="14" t="s">
        <v>34</v>
      </c>
      <c r="P5" s="14" t="s">
        <v>35</v>
      </c>
      <c r="Q5" s="14" t="s">
        <v>36</v>
      </c>
      <c r="R5" s="29" t="s">
        <v>37</v>
      </c>
      <c r="S5" s="14" t="s">
        <v>38</v>
      </c>
      <c r="T5" s="14" t="s">
        <v>39</v>
      </c>
      <c r="U5" s="14" t="s">
        <v>40</v>
      </c>
      <c r="V5" s="14" t="s">
        <v>23</v>
      </c>
    </row>
    <row r="6" spans="1:22" ht="15">
      <c r="A6" s="1" t="s">
        <v>0</v>
      </c>
      <c r="B6" s="20">
        <f>B7+B8+B17+B18+B19</f>
        <v>770617.96</v>
      </c>
      <c r="C6" s="20">
        <f aca="true" t="shared" si="0" ref="C6:U6">C7+C8+C17+C18+C19</f>
        <v>794224.59</v>
      </c>
      <c r="D6" s="20">
        <f t="shared" si="0"/>
        <v>49960</v>
      </c>
      <c r="E6" s="20">
        <f t="shared" si="0"/>
        <v>1265.23</v>
      </c>
      <c r="F6" s="20">
        <f t="shared" si="0"/>
        <v>25752</v>
      </c>
      <c r="G6" s="20">
        <f t="shared" si="0"/>
        <v>12781</v>
      </c>
      <c r="H6" s="20">
        <f t="shared" si="0"/>
        <v>441008.45</v>
      </c>
      <c r="I6" s="20">
        <f t="shared" si="0"/>
        <v>262457.66000000003</v>
      </c>
      <c r="J6" s="20">
        <f t="shared" si="0"/>
        <v>247083.98</v>
      </c>
      <c r="K6" s="20">
        <f t="shared" si="0"/>
        <v>1466694.4100000001</v>
      </c>
      <c r="L6" s="20">
        <f t="shared" si="0"/>
        <v>334127.17</v>
      </c>
      <c r="M6" s="20">
        <f t="shared" si="0"/>
        <v>1147635.9400000002</v>
      </c>
      <c r="N6" s="20">
        <f t="shared" si="0"/>
        <v>47697.4</v>
      </c>
      <c r="O6" s="20">
        <f t="shared" si="0"/>
        <v>1717530.17</v>
      </c>
      <c r="P6" s="20">
        <f t="shared" si="0"/>
        <v>36104.45</v>
      </c>
      <c r="Q6" s="20">
        <f t="shared" si="0"/>
        <v>37028.53</v>
      </c>
      <c r="R6" s="20">
        <f t="shared" si="0"/>
        <v>752848.28</v>
      </c>
      <c r="S6" s="20">
        <f t="shared" si="0"/>
        <v>1320717.17</v>
      </c>
      <c r="T6" s="20">
        <f t="shared" si="0"/>
        <v>939515.31</v>
      </c>
      <c r="U6" s="20">
        <f t="shared" si="0"/>
        <v>467883.31</v>
      </c>
      <c r="V6" s="35">
        <f>SUM(B6:U6)</f>
        <v>10872933.010000002</v>
      </c>
    </row>
    <row r="7" spans="1:22" ht="12.75">
      <c r="A7" s="3" t="s">
        <v>1</v>
      </c>
      <c r="B7" s="25">
        <v>60185.11</v>
      </c>
      <c r="C7" s="10"/>
      <c r="D7" s="10"/>
      <c r="E7" s="10"/>
      <c r="F7" s="10"/>
      <c r="G7" s="10"/>
      <c r="H7" s="10"/>
      <c r="I7" s="10">
        <v>1473.15</v>
      </c>
      <c r="J7" s="10"/>
      <c r="K7" s="10"/>
      <c r="L7" s="10"/>
      <c r="M7" s="10"/>
      <c r="N7" s="10"/>
      <c r="O7" s="10"/>
      <c r="P7" s="10"/>
      <c r="Q7" s="10"/>
      <c r="R7" s="10"/>
      <c r="S7" s="10">
        <v>14953.7</v>
      </c>
      <c r="T7" s="10"/>
      <c r="U7" s="10">
        <v>56794.04</v>
      </c>
      <c r="V7" s="35">
        <f aca="true" t="shared" si="1" ref="V7:V27">SUM(B7:U7)</f>
        <v>133406</v>
      </c>
    </row>
    <row r="8" spans="1:22" ht="12.75">
      <c r="A8" s="3" t="s">
        <v>2</v>
      </c>
      <c r="B8" s="2">
        <f>B9+B15+B16</f>
        <v>710432.85</v>
      </c>
      <c r="C8" s="2">
        <f aca="true" t="shared" si="2" ref="C8:U8">C9+C15+C16</f>
        <v>794224.59</v>
      </c>
      <c r="D8" s="2">
        <f t="shared" si="2"/>
        <v>49960</v>
      </c>
      <c r="E8" s="2">
        <f t="shared" si="2"/>
        <v>1265.23</v>
      </c>
      <c r="F8" s="2">
        <f t="shared" si="2"/>
        <v>25752</v>
      </c>
      <c r="G8" s="2">
        <f t="shared" si="2"/>
        <v>12781</v>
      </c>
      <c r="H8" s="2">
        <f t="shared" si="2"/>
        <v>441008.45</v>
      </c>
      <c r="I8" s="2">
        <f t="shared" si="2"/>
        <v>260984.51</v>
      </c>
      <c r="J8" s="2">
        <f t="shared" si="2"/>
        <v>247083.98</v>
      </c>
      <c r="K8" s="2">
        <f t="shared" si="2"/>
        <v>1466694.4100000001</v>
      </c>
      <c r="L8" s="2">
        <f t="shared" si="2"/>
        <v>334127.17</v>
      </c>
      <c r="M8" s="2">
        <f t="shared" si="2"/>
        <v>1147635.9400000002</v>
      </c>
      <c r="N8" s="2">
        <f t="shared" si="2"/>
        <v>47697.4</v>
      </c>
      <c r="O8" s="2">
        <f t="shared" si="2"/>
        <v>1717530.17</v>
      </c>
      <c r="P8" s="2">
        <f t="shared" si="2"/>
        <v>36104.45</v>
      </c>
      <c r="Q8" s="2">
        <f t="shared" si="2"/>
        <v>37028.53</v>
      </c>
      <c r="R8" s="2">
        <f t="shared" si="2"/>
        <v>752848.28</v>
      </c>
      <c r="S8" s="2">
        <f t="shared" si="2"/>
        <v>1305763.47</v>
      </c>
      <c r="T8" s="2">
        <f t="shared" si="2"/>
        <v>939515.31</v>
      </c>
      <c r="U8" s="2">
        <f t="shared" si="2"/>
        <v>411089.27</v>
      </c>
      <c r="V8" s="35">
        <f t="shared" si="1"/>
        <v>10739527.010000002</v>
      </c>
    </row>
    <row r="9" spans="1:22" ht="12.75">
      <c r="A9" s="3" t="s">
        <v>3</v>
      </c>
      <c r="B9" s="2">
        <f>B10+B11+B12+B13+B14</f>
        <v>710432.85</v>
      </c>
      <c r="C9" s="2">
        <f aca="true" t="shared" si="3" ref="C9:U9">C10+C11+C12+C13+C14</f>
        <v>794224.59</v>
      </c>
      <c r="D9" s="2">
        <f t="shared" si="3"/>
        <v>49960</v>
      </c>
      <c r="E9" s="2">
        <f t="shared" si="3"/>
        <v>1265.23</v>
      </c>
      <c r="F9" s="2">
        <f t="shared" si="3"/>
        <v>25752</v>
      </c>
      <c r="G9" s="2">
        <f t="shared" si="3"/>
        <v>12781</v>
      </c>
      <c r="H9" s="2">
        <f t="shared" si="3"/>
        <v>441008.45</v>
      </c>
      <c r="I9" s="2">
        <f t="shared" si="3"/>
        <v>260984.51</v>
      </c>
      <c r="J9" s="2">
        <f t="shared" si="3"/>
        <v>247083.98</v>
      </c>
      <c r="K9" s="2">
        <f t="shared" si="3"/>
        <v>1466694.4100000001</v>
      </c>
      <c r="L9" s="2">
        <f t="shared" si="3"/>
        <v>334127.17</v>
      </c>
      <c r="M9" s="2">
        <f t="shared" si="3"/>
        <v>1147635.9400000002</v>
      </c>
      <c r="N9" s="2">
        <f t="shared" si="3"/>
        <v>47697.4</v>
      </c>
      <c r="O9" s="2">
        <f t="shared" si="3"/>
        <v>1717530.17</v>
      </c>
      <c r="P9" s="2">
        <f t="shared" si="3"/>
        <v>36104.45</v>
      </c>
      <c r="Q9" s="2">
        <f t="shared" si="3"/>
        <v>37028.53</v>
      </c>
      <c r="R9" s="2">
        <f t="shared" si="3"/>
        <v>752848.28</v>
      </c>
      <c r="S9" s="2">
        <f t="shared" si="3"/>
        <v>1305763.47</v>
      </c>
      <c r="T9" s="2">
        <f t="shared" si="3"/>
        <v>939515.31</v>
      </c>
      <c r="U9" s="2">
        <f t="shared" si="3"/>
        <v>411089.27</v>
      </c>
      <c r="V9" s="35">
        <f t="shared" si="1"/>
        <v>10739527.010000002</v>
      </c>
    </row>
    <row r="10" spans="1:22" ht="12.75">
      <c r="A10" s="3" t="s">
        <v>4</v>
      </c>
      <c r="B10" s="2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5">
        <f t="shared" si="1"/>
        <v>0</v>
      </c>
    </row>
    <row r="11" spans="1:22" ht="22.5">
      <c r="A11" s="4" t="s">
        <v>5</v>
      </c>
      <c r="B11" s="25"/>
      <c r="C11" s="11">
        <v>660761.86</v>
      </c>
      <c r="D11" s="11"/>
      <c r="E11" s="11"/>
      <c r="F11" s="11"/>
      <c r="G11" s="11"/>
      <c r="H11" s="11">
        <v>423637.19</v>
      </c>
      <c r="I11" s="11">
        <v>176609.98</v>
      </c>
      <c r="J11" s="11">
        <v>243108.78</v>
      </c>
      <c r="K11" s="11">
        <v>927801.66</v>
      </c>
      <c r="L11" s="11">
        <v>302458.25</v>
      </c>
      <c r="M11" s="11"/>
      <c r="N11" s="11"/>
      <c r="O11" s="11">
        <v>1487958.48</v>
      </c>
      <c r="P11" s="11"/>
      <c r="Q11" s="11">
        <v>16013.11</v>
      </c>
      <c r="R11" s="11">
        <v>653646.43</v>
      </c>
      <c r="S11" s="11">
        <v>1016119.27</v>
      </c>
      <c r="T11" s="11">
        <v>901431.02</v>
      </c>
      <c r="U11" s="11">
        <v>31923.82</v>
      </c>
      <c r="V11" s="35">
        <f t="shared" si="1"/>
        <v>6841469.85</v>
      </c>
    </row>
    <row r="12" spans="1:22" ht="12.75">
      <c r="A12" s="3" t="s">
        <v>6</v>
      </c>
      <c r="B12" s="25">
        <v>136055.3</v>
      </c>
      <c r="C12" s="10">
        <v>133462.73</v>
      </c>
      <c r="D12" s="10">
        <v>49960</v>
      </c>
      <c r="E12" s="10">
        <v>1265.23</v>
      </c>
      <c r="F12" s="10">
        <v>25752</v>
      </c>
      <c r="G12" s="10">
        <v>12781</v>
      </c>
      <c r="H12" s="10">
        <v>9500.86</v>
      </c>
      <c r="I12" s="10">
        <v>31311.16</v>
      </c>
      <c r="J12" s="10">
        <v>1300</v>
      </c>
      <c r="K12" s="10">
        <v>525587.48</v>
      </c>
      <c r="L12" s="10">
        <v>31668.92</v>
      </c>
      <c r="M12" s="10">
        <v>251607.6</v>
      </c>
      <c r="N12" s="10">
        <v>47697.4</v>
      </c>
      <c r="O12" s="10">
        <v>229571.69</v>
      </c>
      <c r="P12" s="10">
        <v>36104.45</v>
      </c>
      <c r="Q12" s="10">
        <v>21015.42</v>
      </c>
      <c r="R12" s="10">
        <v>44796.85</v>
      </c>
      <c r="S12" s="10">
        <v>111384.74</v>
      </c>
      <c r="T12" s="10">
        <v>38084.29</v>
      </c>
      <c r="U12" s="10">
        <v>348766.25</v>
      </c>
      <c r="V12" s="35">
        <f t="shared" si="1"/>
        <v>2087673.3699999999</v>
      </c>
    </row>
    <row r="13" spans="1:22" ht="12.75">
      <c r="A13" s="3" t="s">
        <v>7</v>
      </c>
      <c r="B13" s="25">
        <v>222508.61</v>
      </c>
      <c r="C13" s="10"/>
      <c r="D13" s="10"/>
      <c r="E13" s="10"/>
      <c r="F13" s="10"/>
      <c r="G13" s="10"/>
      <c r="H13" s="10">
        <v>7870.4</v>
      </c>
      <c r="I13" s="10">
        <v>42994.05</v>
      </c>
      <c r="J13" s="10"/>
      <c r="K13" s="10"/>
      <c r="L13" s="10"/>
      <c r="M13" s="10">
        <v>855581.99</v>
      </c>
      <c r="N13" s="10"/>
      <c r="O13" s="10"/>
      <c r="P13" s="10"/>
      <c r="Q13" s="10"/>
      <c r="R13" s="10"/>
      <c r="S13" s="10">
        <v>104900.55</v>
      </c>
      <c r="T13" s="10"/>
      <c r="U13" s="10">
        <v>30399.2</v>
      </c>
      <c r="V13" s="35">
        <f t="shared" si="1"/>
        <v>1264254.8</v>
      </c>
    </row>
    <row r="14" spans="1:22" ht="12.75">
      <c r="A14" s="3" t="s">
        <v>8</v>
      </c>
      <c r="B14" s="25">
        <v>351868.94</v>
      </c>
      <c r="C14" s="10"/>
      <c r="D14" s="10"/>
      <c r="E14" s="10"/>
      <c r="F14" s="10"/>
      <c r="G14" s="10"/>
      <c r="H14" s="10"/>
      <c r="I14" s="10">
        <v>10069.32</v>
      </c>
      <c r="J14" s="10">
        <v>2675.2</v>
      </c>
      <c r="K14" s="10">
        <v>13305.27</v>
      </c>
      <c r="L14" s="10"/>
      <c r="M14" s="10">
        <v>40446.35</v>
      </c>
      <c r="N14" s="10"/>
      <c r="O14" s="10"/>
      <c r="P14" s="10"/>
      <c r="Q14" s="10"/>
      <c r="R14" s="10">
        <v>54405</v>
      </c>
      <c r="S14" s="10">
        <v>73358.91</v>
      </c>
      <c r="T14" s="10"/>
      <c r="U14" s="10"/>
      <c r="V14" s="35">
        <f t="shared" si="1"/>
        <v>546128.99</v>
      </c>
    </row>
    <row r="15" spans="1:22" ht="12.75">
      <c r="A15" s="5" t="s">
        <v>9</v>
      </c>
      <c r="B15" s="2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>
        <f t="shared" si="1"/>
        <v>0</v>
      </c>
    </row>
    <row r="16" spans="1:22" ht="12.75">
      <c r="A16" s="3" t="s">
        <v>10</v>
      </c>
      <c r="B16" s="2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35">
        <f t="shared" si="1"/>
        <v>0</v>
      </c>
    </row>
    <row r="17" spans="1:22" ht="12.75">
      <c r="A17" s="3" t="s">
        <v>11</v>
      </c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35">
        <f t="shared" si="1"/>
        <v>0</v>
      </c>
    </row>
    <row r="18" spans="1:22" ht="22.5">
      <c r="A18" s="9" t="s">
        <v>12</v>
      </c>
      <c r="B18" s="2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>
        <f t="shared" si="1"/>
        <v>0</v>
      </c>
    </row>
    <row r="19" spans="1:22" ht="22.5">
      <c r="A19" s="4" t="s">
        <v>13</v>
      </c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35">
        <f t="shared" si="1"/>
        <v>0</v>
      </c>
    </row>
    <row r="20" spans="1:22" ht="12.75">
      <c r="A20" s="1" t="s">
        <v>14</v>
      </c>
      <c r="B20" s="2">
        <f>SUM(B21:B25)</f>
        <v>0</v>
      </c>
      <c r="C20" s="2">
        <f aca="true" t="shared" si="4" ref="C20:U20">SUM(C21:C25)</f>
        <v>0</v>
      </c>
      <c r="D20" s="2">
        <f t="shared" si="4"/>
        <v>0</v>
      </c>
      <c r="E20" s="2">
        <f t="shared" si="4"/>
        <v>0</v>
      </c>
      <c r="F20" s="2">
        <f t="shared" si="4"/>
        <v>0</v>
      </c>
      <c r="G20" s="2">
        <f t="shared" si="4"/>
        <v>0</v>
      </c>
      <c r="H20" s="2">
        <f t="shared" si="4"/>
        <v>0</v>
      </c>
      <c r="I20" s="2">
        <f t="shared" si="4"/>
        <v>0</v>
      </c>
      <c r="J20" s="2">
        <f t="shared" si="4"/>
        <v>0</v>
      </c>
      <c r="K20" s="2">
        <f t="shared" si="4"/>
        <v>0</v>
      </c>
      <c r="L20" s="2">
        <f t="shared" si="4"/>
        <v>0</v>
      </c>
      <c r="M20" s="2">
        <f t="shared" si="4"/>
        <v>0</v>
      </c>
      <c r="N20" s="2">
        <f t="shared" si="4"/>
        <v>0</v>
      </c>
      <c r="O20" s="2">
        <f t="shared" si="4"/>
        <v>0</v>
      </c>
      <c r="P20" s="2">
        <f t="shared" si="4"/>
        <v>0</v>
      </c>
      <c r="Q20" s="2">
        <f t="shared" si="4"/>
        <v>0</v>
      </c>
      <c r="R20" s="2">
        <f t="shared" si="4"/>
        <v>0</v>
      </c>
      <c r="S20" s="2">
        <f t="shared" si="4"/>
        <v>0</v>
      </c>
      <c r="T20" s="2">
        <f t="shared" si="4"/>
        <v>0</v>
      </c>
      <c r="U20" s="2">
        <f t="shared" si="4"/>
        <v>0</v>
      </c>
      <c r="V20" s="35">
        <f t="shared" si="1"/>
        <v>0</v>
      </c>
    </row>
    <row r="21" spans="1:22" ht="12.75">
      <c r="A21" s="5" t="s">
        <v>15</v>
      </c>
      <c r="B21" s="2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>
        <f t="shared" si="1"/>
        <v>0</v>
      </c>
    </row>
    <row r="22" spans="1:22" ht="12.75">
      <c r="A22" s="5" t="s">
        <v>16</v>
      </c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>
        <f t="shared" si="1"/>
        <v>0</v>
      </c>
    </row>
    <row r="23" spans="1:22" ht="12.75">
      <c r="A23" s="6" t="s">
        <v>17</v>
      </c>
      <c r="B23" s="2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>
        <f t="shared" si="1"/>
        <v>0</v>
      </c>
    </row>
    <row r="24" spans="1:22" ht="12.75">
      <c r="A24" s="6" t="s">
        <v>18</v>
      </c>
      <c r="B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>
        <f t="shared" si="1"/>
        <v>0</v>
      </c>
    </row>
    <row r="25" spans="1:22" ht="12.75">
      <c r="A25" s="6" t="s">
        <v>19</v>
      </c>
      <c r="B25" s="2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>
        <f t="shared" si="1"/>
        <v>0</v>
      </c>
    </row>
    <row r="26" spans="1:22" ht="12.75">
      <c r="A26" s="7" t="s">
        <v>20</v>
      </c>
      <c r="B26" s="2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5">
        <f t="shared" si="1"/>
        <v>0</v>
      </c>
    </row>
    <row r="27" spans="1:22" ht="12.75">
      <c r="A27" s="8" t="s">
        <v>21</v>
      </c>
      <c r="B27" s="2">
        <f>B6+B20+B26</f>
        <v>770617.96</v>
      </c>
      <c r="C27" s="2">
        <f aca="true" t="shared" si="5" ref="C27:U27">C6+C20+C26</f>
        <v>794224.59</v>
      </c>
      <c r="D27" s="2">
        <f t="shared" si="5"/>
        <v>49960</v>
      </c>
      <c r="E27" s="2">
        <f t="shared" si="5"/>
        <v>1265.23</v>
      </c>
      <c r="F27" s="2">
        <f t="shared" si="5"/>
        <v>25752</v>
      </c>
      <c r="G27" s="2">
        <f t="shared" si="5"/>
        <v>12781</v>
      </c>
      <c r="H27" s="2">
        <f t="shared" si="5"/>
        <v>441008.45</v>
      </c>
      <c r="I27" s="2">
        <f t="shared" si="5"/>
        <v>262457.66000000003</v>
      </c>
      <c r="J27" s="2">
        <f t="shared" si="5"/>
        <v>247083.98</v>
      </c>
      <c r="K27" s="2">
        <f t="shared" si="5"/>
        <v>1466694.4100000001</v>
      </c>
      <c r="L27" s="2">
        <f t="shared" si="5"/>
        <v>334127.17</v>
      </c>
      <c r="M27" s="2">
        <f t="shared" si="5"/>
        <v>1147635.9400000002</v>
      </c>
      <c r="N27" s="2">
        <f t="shared" si="5"/>
        <v>47697.4</v>
      </c>
      <c r="O27" s="2">
        <f t="shared" si="5"/>
        <v>1717530.17</v>
      </c>
      <c r="P27" s="2">
        <f t="shared" si="5"/>
        <v>36104.45</v>
      </c>
      <c r="Q27" s="2">
        <f t="shared" si="5"/>
        <v>37028.53</v>
      </c>
      <c r="R27" s="2">
        <f t="shared" si="5"/>
        <v>752848.28</v>
      </c>
      <c r="S27" s="2">
        <f t="shared" si="5"/>
        <v>1320717.17</v>
      </c>
      <c r="T27" s="2">
        <f t="shared" si="5"/>
        <v>939515.31</v>
      </c>
      <c r="U27" s="2">
        <f t="shared" si="5"/>
        <v>467883.31</v>
      </c>
      <c r="V27" s="35">
        <f t="shared" si="1"/>
        <v>10872933.010000002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V26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B29" sqref="B29"/>
    </sheetView>
  </sheetViews>
  <sheetFormatPr defaultColWidth="9.140625" defaultRowHeight="12.75"/>
  <cols>
    <col min="1" max="1" width="25.7109375" style="0" customWidth="1"/>
    <col min="2" max="3" width="13.140625" style="0" bestFit="1" customWidth="1"/>
    <col min="4" max="4" width="11.7109375" style="0" bestFit="1" customWidth="1"/>
    <col min="5" max="6" width="11.7109375" style="0" customWidth="1"/>
    <col min="7" max="7" width="11.7109375" style="0" bestFit="1" customWidth="1"/>
    <col min="8" max="8" width="13.140625" style="0" bestFit="1" customWidth="1"/>
    <col min="9" max="9" width="12.7109375" style="0" bestFit="1" customWidth="1"/>
    <col min="10" max="10" width="10.140625" style="0" bestFit="1" customWidth="1"/>
    <col min="11" max="11" width="13.140625" style="0" bestFit="1" customWidth="1"/>
    <col min="12" max="12" width="11.7109375" style="0" bestFit="1" customWidth="1"/>
    <col min="13" max="13" width="13.140625" style="0" bestFit="1" customWidth="1"/>
    <col min="14" max="14" width="10.140625" style="0" bestFit="1" customWidth="1"/>
    <col min="15" max="15" width="13.140625" style="0" bestFit="1" customWidth="1"/>
    <col min="16" max="16" width="11.7109375" style="0" bestFit="1" customWidth="1"/>
    <col min="17" max="17" width="12.7109375" style="0" bestFit="1" customWidth="1"/>
    <col min="18" max="18" width="13.140625" style="0" bestFit="1" customWidth="1"/>
    <col min="19" max="19" width="14.28125" style="0" bestFit="1" customWidth="1"/>
    <col min="20" max="20" width="14.28125" style="0" customWidth="1"/>
    <col min="21" max="21" width="12.140625" style="0" customWidth="1"/>
    <col min="22" max="22" width="13.57421875" style="0" customWidth="1"/>
  </cols>
  <sheetData>
    <row r="4" spans="2:22" ht="36.75">
      <c r="B4" s="18" t="s">
        <v>22</v>
      </c>
      <c r="C4" s="28" t="s">
        <v>24</v>
      </c>
      <c r="D4" s="14" t="s">
        <v>25</v>
      </c>
      <c r="E4" s="40" t="s">
        <v>49</v>
      </c>
      <c r="F4" s="41" t="s">
        <v>50</v>
      </c>
      <c r="G4" s="14" t="s">
        <v>26</v>
      </c>
      <c r="H4" s="14" t="s">
        <v>27</v>
      </c>
      <c r="I4" s="14" t="s">
        <v>28</v>
      </c>
      <c r="J4" s="28" t="s">
        <v>29</v>
      </c>
      <c r="K4" s="14" t="s">
        <v>30</v>
      </c>
      <c r="L4" s="14" t="s">
        <v>31</v>
      </c>
      <c r="M4" s="14" t="s">
        <v>32</v>
      </c>
      <c r="N4" s="14" t="s">
        <v>33</v>
      </c>
      <c r="O4" s="14" t="s">
        <v>34</v>
      </c>
      <c r="P4" s="14" t="s">
        <v>35</v>
      </c>
      <c r="Q4" s="14" t="s">
        <v>36</v>
      </c>
      <c r="R4" s="29" t="s">
        <v>37</v>
      </c>
      <c r="S4" s="14" t="s">
        <v>38</v>
      </c>
      <c r="T4" s="14" t="s">
        <v>39</v>
      </c>
      <c r="U4" s="14" t="s">
        <v>40</v>
      </c>
      <c r="V4" t="s">
        <v>23</v>
      </c>
    </row>
    <row r="5" spans="1:22" ht="15">
      <c r="A5" s="1" t="s">
        <v>0</v>
      </c>
      <c r="B5" s="20">
        <f>B6+B7+B16+B17+B18</f>
        <v>4959492.1899999995</v>
      </c>
      <c r="C5" s="20">
        <f aca="true" t="shared" si="0" ref="C5:U5">C6+C7+C16+C17+C18</f>
        <v>1825898.76</v>
      </c>
      <c r="D5" s="20">
        <f t="shared" si="0"/>
        <v>0</v>
      </c>
      <c r="E5" s="20">
        <f t="shared" si="0"/>
        <v>2730.27</v>
      </c>
      <c r="F5" s="20">
        <f t="shared" si="0"/>
        <v>0</v>
      </c>
      <c r="G5" s="20">
        <f t="shared" si="0"/>
        <v>7651.14</v>
      </c>
      <c r="H5" s="20">
        <f t="shared" si="0"/>
        <v>2410140.1999999997</v>
      </c>
      <c r="I5" s="20">
        <f t="shared" si="0"/>
        <v>649576.78</v>
      </c>
      <c r="J5" s="20">
        <f t="shared" si="0"/>
        <v>82911.02</v>
      </c>
      <c r="K5" s="20">
        <f t="shared" si="0"/>
        <v>6340850.32</v>
      </c>
      <c r="L5" s="20">
        <f t="shared" si="0"/>
        <v>622509.9</v>
      </c>
      <c r="M5" s="20">
        <f t="shared" si="0"/>
        <v>1975862.68</v>
      </c>
      <c r="N5" s="20">
        <f t="shared" si="0"/>
        <v>5824</v>
      </c>
      <c r="O5" s="20">
        <f t="shared" si="0"/>
        <v>1591182.6099999999</v>
      </c>
      <c r="P5" s="20">
        <f t="shared" si="0"/>
        <v>1718.42</v>
      </c>
      <c r="Q5" s="20">
        <f t="shared" si="0"/>
        <v>263431.15</v>
      </c>
      <c r="R5" s="20">
        <f t="shared" si="0"/>
        <v>2629960.77</v>
      </c>
      <c r="S5" s="20">
        <f t="shared" si="0"/>
        <v>37959351.02</v>
      </c>
      <c r="T5" s="20">
        <f t="shared" si="0"/>
        <v>4686788.39</v>
      </c>
      <c r="U5" s="20">
        <f t="shared" si="0"/>
        <v>278440.02999999997</v>
      </c>
      <c r="V5" s="35">
        <f>SUM(B5:U5)</f>
        <v>66294319.650000006</v>
      </c>
    </row>
    <row r="6" spans="1:22" ht="12.75">
      <c r="A6" s="3" t="s">
        <v>1</v>
      </c>
      <c r="B6" s="25">
        <v>8462.77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2">
        <f aca="true" t="shared" si="1" ref="V6:V26">SUM(B6:U6)</f>
        <v>8462.77</v>
      </c>
    </row>
    <row r="7" spans="1:22" ht="12.75">
      <c r="A7" s="3" t="s">
        <v>2</v>
      </c>
      <c r="B7" s="2">
        <f>B8+B14+B15</f>
        <v>4847505.68</v>
      </c>
      <c r="C7" s="2">
        <f aca="true" t="shared" si="2" ref="C7:U7">C8+C14+C15</f>
        <v>1825898.76</v>
      </c>
      <c r="D7" s="2">
        <f t="shared" si="2"/>
        <v>0</v>
      </c>
      <c r="E7" s="2">
        <f t="shared" si="2"/>
        <v>2730.27</v>
      </c>
      <c r="F7" s="2">
        <f t="shared" si="2"/>
        <v>0</v>
      </c>
      <c r="G7" s="2">
        <f t="shared" si="2"/>
        <v>7651.14</v>
      </c>
      <c r="H7" s="2">
        <f t="shared" si="2"/>
        <v>2410140.1999999997</v>
      </c>
      <c r="I7" s="2">
        <f t="shared" si="2"/>
        <v>649576.78</v>
      </c>
      <c r="J7" s="2">
        <f t="shared" si="2"/>
        <v>82911.02</v>
      </c>
      <c r="K7" s="2">
        <f t="shared" si="2"/>
        <v>6340850.32</v>
      </c>
      <c r="L7" s="2">
        <f t="shared" si="2"/>
        <v>622509.9</v>
      </c>
      <c r="M7" s="2">
        <f t="shared" si="2"/>
        <v>1975862.68</v>
      </c>
      <c r="N7" s="2">
        <f t="shared" si="2"/>
        <v>5824</v>
      </c>
      <c r="O7" s="2">
        <f t="shared" si="2"/>
        <v>1591182.6099999999</v>
      </c>
      <c r="P7" s="2">
        <f t="shared" si="2"/>
        <v>1718.42</v>
      </c>
      <c r="Q7" s="2">
        <f t="shared" si="2"/>
        <v>263431.15</v>
      </c>
      <c r="R7" s="2">
        <f t="shared" si="2"/>
        <v>2629960.77</v>
      </c>
      <c r="S7" s="2">
        <f t="shared" si="2"/>
        <v>37959351.02</v>
      </c>
      <c r="T7" s="2">
        <f t="shared" si="2"/>
        <v>4686788.39</v>
      </c>
      <c r="U7" s="2">
        <f t="shared" si="2"/>
        <v>278440.02999999997</v>
      </c>
      <c r="V7" s="35">
        <f t="shared" si="1"/>
        <v>66182333.14</v>
      </c>
    </row>
    <row r="8" spans="1:22" ht="12.75">
      <c r="A8" s="3" t="s">
        <v>3</v>
      </c>
      <c r="B8" s="2">
        <f>B9+B10+B11+B12+B13</f>
        <v>2573436.63</v>
      </c>
      <c r="C8" s="2">
        <f aca="true" t="shared" si="3" ref="C8:U8">C9+C10+C11+C12+C13</f>
        <v>1825898.76</v>
      </c>
      <c r="D8" s="2">
        <f t="shared" si="3"/>
        <v>0</v>
      </c>
      <c r="E8" s="2">
        <f t="shared" si="3"/>
        <v>2730.27</v>
      </c>
      <c r="F8" s="2">
        <f t="shared" si="3"/>
        <v>0</v>
      </c>
      <c r="G8" s="2">
        <f t="shared" si="3"/>
        <v>7651.14</v>
      </c>
      <c r="H8" s="2">
        <f t="shared" si="3"/>
        <v>2410140.1999999997</v>
      </c>
      <c r="I8" s="2">
        <f t="shared" si="3"/>
        <v>649576.78</v>
      </c>
      <c r="J8" s="2">
        <f t="shared" si="3"/>
        <v>82911.02</v>
      </c>
      <c r="K8" s="2">
        <f t="shared" si="3"/>
        <v>6340850.32</v>
      </c>
      <c r="L8" s="2">
        <f t="shared" si="3"/>
        <v>622509.9</v>
      </c>
      <c r="M8" s="2">
        <f t="shared" si="3"/>
        <v>1975862.68</v>
      </c>
      <c r="N8" s="2">
        <f t="shared" si="3"/>
        <v>5824</v>
      </c>
      <c r="O8" s="2">
        <f t="shared" si="3"/>
        <v>1591182.6099999999</v>
      </c>
      <c r="P8" s="2">
        <f t="shared" si="3"/>
        <v>1718.42</v>
      </c>
      <c r="Q8" s="2">
        <f t="shared" si="3"/>
        <v>263431.15</v>
      </c>
      <c r="R8" s="2">
        <f t="shared" si="3"/>
        <v>2629960.77</v>
      </c>
      <c r="S8" s="2">
        <f t="shared" si="3"/>
        <v>36945401.71</v>
      </c>
      <c r="T8" s="2">
        <f t="shared" si="3"/>
        <v>4686788.39</v>
      </c>
      <c r="U8" s="2">
        <f t="shared" si="3"/>
        <v>278040.02999999997</v>
      </c>
      <c r="V8" s="35">
        <f t="shared" si="1"/>
        <v>62893914.78</v>
      </c>
    </row>
    <row r="9" spans="1:22" ht="12.75">
      <c r="A9" s="3" t="s">
        <v>4</v>
      </c>
      <c r="B9" s="25">
        <v>2394104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22242512.57</v>
      </c>
      <c r="T9" s="10"/>
      <c r="U9" s="10"/>
      <c r="V9" s="2">
        <f t="shared" si="1"/>
        <v>24636616.57</v>
      </c>
    </row>
    <row r="10" spans="1:22" ht="22.5">
      <c r="A10" s="4" t="s">
        <v>5</v>
      </c>
      <c r="B10" s="25"/>
      <c r="C10" s="11">
        <v>1749785.06</v>
      </c>
      <c r="D10" s="11"/>
      <c r="E10" s="11"/>
      <c r="F10" s="11"/>
      <c r="G10" s="11"/>
      <c r="H10" s="11">
        <v>2401038.84</v>
      </c>
      <c r="I10" s="11">
        <v>617472.64</v>
      </c>
      <c r="J10" s="11">
        <v>74917.22</v>
      </c>
      <c r="K10" s="11">
        <v>5257542.42</v>
      </c>
      <c r="L10" s="11">
        <v>622509.9</v>
      </c>
      <c r="M10" s="11"/>
      <c r="N10" s="11"/>
      <c r="O10" s="11">
        <v>1513696.48</v>
      </c>
      <c r="P10" s="11"/>
      <c r="Q10" s="11">
        <v>263431.15</v>
      </c>
      <c r="R10" s="11">
        <v>2546253.77</v>
      </c>
      <c r="S10" s="11">
        <v>14521292.14</v>
      </c>
      <c r="T10" s="11">
        <v>4664772.14</v>
      </c>
      <c r="U10" s="11">
        <v>110426.18</v>
      </c>
      <c r="V10" s="2">
        <f t="shared" si="1"/>
        <v>34343137.94</v>
      </c>
    </row>
    <row r="11" spans="1:22" ht="12.75">
      <c r="A11" s="3" t="s">
        <v>6</v>
      </c>
      <c r="B11" s="25">
        <v>39103.29</v>
      </c>
      <c r="C11" s="10">
        <v>76113.7</v>
      </c>
      <c r="D11" s="10"/>
      <c r="E11" s="10">
        <v>2730.27</v>
      </c>
      <c r="F11" s="10"/>
      <c r="G11" s="10">
        <v>7651.14</v>
      </c>
      <c r="H11" s="10">
        <v>9101.36</v>
      </c>
      <c r="I11" s="10">
        <v>9186.22</v>
      </c>
      <c r="J11" s="10">
        <v>2700</v>
      </c>
      <c r="K11" s="10">
        <v>1041541.71</v>
      </c>
      <c r="L11" s="10"/>
      <c r="M11" s="10">
        <v>478246.3</v>
      </c>
      <c r="N11" s="10">
        <v>5824</v>
      </c>
      <c r="O11" s="10">
        <v>77486.13</v>
      </c>
      <c r="P11" s="10">
        <v>1718.42</v>
      </c>
      <c r="Q11" s="10"/>
      <c r="R11" s="10">
        <v>7540</v>
      </c>
      <c r="S11" s="10">
        <v>68822</v>
      </c>
      <c r="T11" s="10">
        <v>22016.25</v>
      </c>
      <c r="U11" s="10">
        <v>160014.05</v>
      </c>
      <c r="V11" s="2">
        <f t="shared" si="1"/>
        <v>2009794.84</v>
      </c>
    </row>
    <row r="12" spans="1:22" ht="12.75">
      <c r="A12" s="3" t="s">
        <v>7</v>
      </c>
      <c r="B12" s="25">
        <v>43720.19</v>
      </c>
      <c r="C12" s="10"/>
      <c r="D12" s="10"/>
      <c r="E12" s="10"/>
      <c r="F12" s="10"/>
      <c r="G12" s="10"/>
      <c r="H12" s="10"/>
      <c r="I12" s="10">
        <v>14738.75</v>
      </c>
      <c r="J12" s="10"/>
      <c r="K12" s="10"/>
      <c r="L12" s="10"/>
      <c r="M12" s="10">
        <v>1425651.23</v>
      </c>
      <c r="N12" s="10"/>
      <c r="O12" s="10"/>
      <c r="P12" s="10"/>
      <c r="Q12" s="10"/>
      <c r="R12" s="10"/>
      <c r="S12" s="10">
        <v>112775</v>
      </c>
      <c r="T12" s="10"/>
      <c r="U12" s="10">
        <v>7599.8</v>
      </c>
      <c r="V12" s="2">
        <f t="shared" si="1"/>
        <v>1604484.97</v>
      </c>
    </row>
    <row r="13" spans="1:22" ht="12.75">
      <c r="A13" s="3" t="s">
        <v>8</v>
      </c>
      <c r="B13" s="25">
        <v>96509.15</v>
      </c>
      <c r="C13" s="10"/>
      <c r="D13" s="10"/>
      <c r="E13" s="10"/>
      <c r="F13" s="10"/>
      <c r="G13" s="10"/>
      <c r="H13" s="10"/>
      <c r="I13" s="10">
        <v>8179.17</v>
      </c>
      <c r="J13" s="10">
        <v>5293.8</v>
      </c>
      <c r="K13" s="10">
        <v>41766.19</v>
      </c>
      <c r="L13" s="10"/>
      <c r="M13" s="10">
        <v>71965.15</v>
      </c>
      <c r="N13" s="10"/>
      <c r="O13" s="10"/>
      <c r="P13" s="10"/>
      <c r="Q13" s="10"/>
      <c r="R13" s="10">
        <v>76167</v>
      </c>
      <c r="S13" s="10"/>
      <c r="T13" s="10"/>
      <c r="U13" s="10"/>
      <c r="V13" s="2">
        <f t="shared" si="1"/>
        <v>299880.45999999996</v>
      </c>
    </row>
    <row r="14" spans="1:22" ht="12.75">
      <c r="A14" s="5" t="s">
        <v>9</v>
      </c>
      <c r="B14" s="25">
        <v>2186929.05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1013949.31</v>
      </c>
      <c r="T14" s="12"/>
      <c r="U14" s="12">
        <v>400</v>
      </c>
      <c r="V14" s="2">
        <f t="shared" si="1"/>
        <v>3201278.36</v>
      </c>
    </row>
    <row r="15" spans="1:22" ht="12.75">
      <c r="A15" s="3" t="s">
        <v>10</v>
      </c>
      <c r="B15" s="25">
        <v>87140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">
        <f t="shared" si="1"/>
        <v>87140</v>
      </c>
    </row>
    <row r="16" spans="1:22" ht="12.75">
      <c r="A16" s="3" t="s">
        <v>11</v>
      </c>
      <c r="B16" s="25">
        <v>8217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2">
        <f t="shared" si="1"/>
        <v>8217</v>
      </c>
    </row>
    <row r="17" spans="1:22" ht="22.5">
      <c r="A17" s="9" t="s">
        <v>12</v>
      </c>
      <c r="B17" s="25">
        <v>20000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">
        <f t="shared" si="1"/>
        <v>20000</v>
      </c>
    </row>
    <row r="18" spans="1:22" ht="22.5">
      <c r="A18" s="4" t="s">
        <v>13</v>
      </c>
      <c r="B18" s="25">
        <v>75306.74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">
        <f t="shared" si="1"/>
        <v>75306.74</v>
      </c>
    </row>
    <row r="19" spans="1:22" ht="12.75">
      <c r="A19" s="1" t="s">
        <v>14</v>
      </c>
      <c r="B19" s="2">
        <f>SUM(B20:B24)</f>
        <v>8307575.4799999995</v>
      </c>
      <c r="C19" s="2">
        <f aca="true" t="shared" si="4" ref="C19:U19">SUM(C20:C24)</f>
        <v>60817.45</v>
      </c>
      <c r="D19" s="2">
        <f t="shared" si="4"/>
        <v>0</v>
      </c>
      <c r="E19" s="2">
        <f t="shared" si="4"/>
        <v>0</v>
      </c>
      <c r="F19" s="2">
        <f t="shared" si="4"/>
        <v>0</v>
      </c>
      <c r="G19" s="2">
        <f t="shared" si="4"/>
        <v>0</v>
      </c>
      <c r="H19" s="2">
        <f t="shared" si="4"/>
        <v>40409.65</v>
      </c>
      <c r="I19" s="2">
        <f t="shared" si="4"/>
        <v>68436.87</v>
      </c>
      <c r="J19" s="2">
        <f t="shared" si="4"/>
        <v>49026</v>
      </c>
      <c r="K19" s="2">
        <f t="shared" si="4"/>
        <v>10631.58</v>
      </c>
      <c r="L19" s="2">
        <f t="shared" si="4"/>
        <v>27465.73</v>
      </c>
      <c r="M19" s="2">
        <f t="shared" si="4"/>
        <v>123943.65000000001</v>
      </c>
      <c r="N19" s="2">
        <f t="shared" si="4"/>
        <v>12113.53</v>
      </c>
      <c r="O19" s="2">
        <f t="shared" si="4"/>
        <v>31776.76</v>
      </c>
      <c r="P19" s="2">
        <f t="shared" si="4"/>
        <v>15799.62</v>
      </c>
      <c r="Q19" s="2">
        <f t="shared" si="4"/>
        <v>19903.12</v>
      </c>
      <c r="R19" s="2">
        <f t="shared" si="4"/>
        <v>19005.04</v>
      </c>
      <c r="S19" s="2">
        <f t="shared" si="4"/>
        <v>134188.94</v>
      </c>
      <c r="T19" s="2">
        <f t="shared" si="4"/>
        <v>44985</v>
      </c>
      <c r="U19" s="2">
        <f t="shared" si="4"/>
        <v>76708.48</v>
      </c>
      <c r="V19" s="35">
        <f t="shared" si="1"/>
        <v>9042786.899999997</v>
      </c>
    </row>
    <row r="20" spans="1:22" ht="12.75">
      <c r="A20" s="5" t="s">
        <v>15</v>
      </c>
      <c r="B20" s="25">
        <v>30092.65</v>
      </c>
      <c r="C20" s="12"/>
      <c r="D20" s="12"/>
      <c r="E20" s="12"/>
      <c r="F20" s="12"/>
      <c r="G20" s="12"/>
      <c r="H20" s="12"/>
      <c r="I20" s="12">
        <v>46573.75</v>
      </c>
      <c r="J20" s="12">
        <v>1979.78</v>
      </c>
      <c r="K20" s="12"/>
      <c r="L20" s="12"/>
      <c r="M20" s="12">
        <v>822.38</v>
      </c>
      <c r="N20" s="12"/>
      <c r="O20" s="12"/>
      <c r="P20" s="12"/>
      <c r="Q20" s="12"/>
      <c r="R20" s="12"/>
      <c r="S20" s="12"/>
      <c r="T20" s="12"/>
      <c r="U20" s="12"/>
      <c r="V20" s="2">
        <f t="shared" si="1"/>
        <v>79468.56</v>
      </c>
    </row>
    <row r="21" spans="1:22" ht="12.75">
      <c r="A21" s="5" t="s">
        <v>16</v>
      </c>
      <c r="B21" s="25">
        <v>5132.32</v>
      </c>
      <c r="C21" s="12">
        <v>11533.2</v>
      </c>
      <c r="D21" s="12"/>
      <c r="E21" s="12"/>
      <c r="F21" s="12"/>
      <c r="G21" s="12"/>
      <c r="H21" s="12"/>
      <c r="I21" s="12"/>
      <c r="J21" s="12"/>
      <c r="K21" s="12"/>
      <c r="L21" s="12">
        <v>200</v>
      </c>
      <c r="M21" s="12"/>
      <c r="N21" s="12"/>
      <c r="O21" s="12">
        <v>854.66</v>
      </c>
      <c r="P21" s="12"/>
      <c r="Q21" s="12"/>
      <c r="R21" s="12"/>
      <c r="S21" s="12"/>
      <c r="T21" s="12"/>
      <c r="U21" s="12"/>
      <c r="V21" s="2">
        <f t="shared" si="1"/>
        <v>17720.18</v>
      </c>
    </row>
    <row r="22" spans="1:22" ht="12.75">
      <c r="A22" s="6" t="s">
        <v>17</v>
      </c>
      <c r="B22" s="25">
        <v>8272350.51</v>
      </c>
      <c r="C22" s="12">
        <v>49284.25</v>
      </c>
      <c r="D22" s="12"/>
      <c r="E22" s="12"/>
      <c r="F22" s="12"/>
      <c r="G22" s="12"/>
      <c r="H22" s="12">
        <v>40409.65</v>
      </c>
      <c r="I22" s="12">
        <v>21863.12</v>
      </c>
      <c r="J22" s="12">
        <v>47046.22</v>
      </c>
      <c r="K22" s="12">
        <v>10631.58</v>
      </c>
      <c r="L22" s="12">
        <v>27265.73</v>
      </c>
      <c r="M22" s="12">
        <v>123121.27</v>
      </c>
      <c r="N22" s="12">
        <v>12113.53</v>
      </c>
      <c r="O22" s="12">
        <v>30922.1</v>
      </c>
      <c r="P22" s="12">
        <v>15799.62</v>
      </c>
      <c r="Q22" s="12">
        <v>19903.12</v>
      </c>
      <c r="R22" s="12">
        <v>19005.04</v>
      </c>
      <c r="S22" s="12">
        <v>134188.94</v>
      </c>
      <c r="T22" s="12">
        <v>44985</v>
      </c>
      <c r="U22" s="12">
        <v>76708.48</v>
      </c>
      <c r="V22" s="2">
        <f t="shared" si="1"/>
        <v>8945598.159999996</v>
      </c>
    </row>
    <row r="23" spans="1:22" ht="12.75">
      <c r="A23" s="6" t="s">
        <v>18</v>
      </c>
      <c r="B23" s="2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">
        <f t="shared" si="1"/>
        <v>0</v>
      </c>
    </row>
    <row r="24" spans="1:22" ht="12.75">
      <c r="A24" s="6" t="s">
        <v>19</v>
      </c>
      <c r="B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">
        <f t="shared" si="1"/>
        <v>0</v>
      </c>
    </row>
    <row r="25" spans="1:22" ht="12.75">
      <c r="A25" s="7" t="s">
        <v>20</v>
      </c>
      <c r="B25" s="2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">
        <f t="shared" si="1"/>
        <v>0</v>
      </c>
    </row>
    <row r="26" spans="1:22" ht="12.75">
      <c r="A26" s="8" t="s">
        <v>21</v>
      </c>
      <c r="B26" s="2">
        <f>B5+B19+B25</f>
        <v>13267067.669999998</v>
      </c>
      <c r="C26" s="2">
        <f aca="true" t="shared" si="5" ref="C26:U26">C5+C19+C25</f>
        <v>1886716.21</v>
      </c>
      <c r="D26" s="2">
        <f t="shared" si="5"/>
        <v>0</v>
      </c>
      <c r="E26" s="2">
        <f t="shared" si="5"/>
        <v>2730.27</v>
      </c>
      <c r="F26" s="2">
        <f t="shared" si="5"/>
        <v>0</v>
      </c>
      <c r="G26" s="2">
        <f t="shared" si="5"/>
        <v>7651.14</v>
      </c>
      <c r="H26" s="2">
        <f t="shared" si="5"/>
        <v>2450549.8499999996</v>
      </c>
      <c r="I26" s="2">
        <f t="shared" si="5"/>
        <v>718013.65</v>
      </c>
      <c r="J26" s="2">
        <f t="shared" si="5"/>
        <v>131937.02000000002</v>
      </c>
      <c r="K26" s="2">
        <f t="shared" si="5"/>
        <v>6351481.9</v>
      </c>
      <c r="L26" s="2">
        <f t="shared" si="5"/>
        <v>649975.63</v>
      </c>
      <c r="M26" s="2">
        <f t="shared" si="5"/>
        <v>2099806.33</v>
      </c>
      <c r="N26" s="2">
        <f t="shared" si="5"/>
        <v>17937.53</v>
      </c>
      <c r="O26" s="2">
        <f t="shared" si="5"/>
        <v>1622959.3699999999</v>
      </c>
      <c r="P26" s="2">
        <f t="shared" si="5"/>
        <v>17518.04</v>
      </c>
      <c r="Q26" s="2">
        <f t="shared" si="5"/>
        <v>283334.27</v>
      </c>
      <c r="R26" s="2">
        <f t="shared" si="5"/>
        <v>2648965.81</v>
      </c>
      <c r="S26" s="2">
        <f t="shared" si="5"/>
        <v>38093539.96</v>
      </c>
      <c r="T26" s="2">
        <f t="shared" si="5"/>
        <v>4731773.39</v>
      </c>
      <c r="U26" s="2">
        <f t="shared" si="5"/>
        <v>355148.50999999995</v>
      </c>
      <c r="V26" s="35">
        <f t="shared" si="1"/>
        <v>75337106.55000001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G40"/>
  <sheetViews>
    <sheetView tabSelected="1" zoomScalePageLayoutView="0" workbookViewId="0" topLeftCell="A4">
      <selection activeCell="F23" sqref="F23"/>
    </sheetView>
  </sheetViews>
  <sheetFormatPr defaultColWidth="9.140625" defaultRowHeight="12.75"/>
  <cols>
    <col min="1" max="1" width="32.8515625" style="0" customWidth="1"/>
    <col min="2" max="2" width="19.421875" style="0" customWidth="1"/>
    <col min="3" max="3" width="13.140625" style="0" customWidth="1"/>
    <col min="4" max="4" width="15.7109375" style="0" customWidth="1"/>
    <col min="5" max="5" width="16.00390625" style="0" customWidth="1"/>
    <col min="6" max="6" width="14.28125" style="0" bestFit="1" customWidth="1"/>
    <col min="7" max="7" width="15.57421875" style="0" customWidth="1"/>
  </cols>
  <sheetData>
    <row r="6" spans="2:6" ht="15">
      <c r="B6" s="49" t="s">
        <v>48</v>
      </c>
      <c r="C6" s="49"/>
      <c r="D6" s="49"/>
      <c r="E6" s="49"/>
      <c r="F6" s="49"/>
    </row>
    <row r="8" spans="1:7" ht="12.75">
      <c r="A8" s="31"/>
      <c r="B8" s="31"/>
      <c r="C8" s="31"/>
      <c r="D8" s="31"/>
      <c r="E8" s="31"/>
      <c r="F8" s="31"/>
      <c r="G8" s="31"/>
    </row>
    <row r="9" spans="1:7" ht="33.75">
      <c r="A9" s="8" t="s">
        <v>41</v>
      </c>
      <c r="B9" s="32" t="s">
        <v>51</v>
      </c>
      <c r="C9" s="33" t="s">
        <v>52</v>
      </c>
      <c r="D9" s="32" t="s">
        <v>53</v>
      </c>
      <c r="E9" s="32" t="s">
        <v>54</v>
      </c>
      <c r="F9" s="33" t="s">
        <v>55</v>
      </c>
      <c r="G9" s="32" t="s">
        <v>56</v>
      </c>
    </row>
    <row r="10" spans="1:7" ht="15">
      <c r="A10" s="1" t="s">
        <v>0</v>
      </c>
      <c r="B10" s="20">
        <f aca="true" t="shared" si="0" ref="B10:G10">B11+B12+B21+B22+B23</f>
        <v>70241416.39</v>
      </c>
      <c r="C10" s="20">
        <f t="shared" si="0"/>
        <v>9136970.549999999</v>
      </c>
      <c r="D10" s="20">
        <f t="shared" si="0"/>
        <v>61104445.839999996</v>
      </c>
      <c r="E10" s="20">
        <f t="shared" si="0"/>
        <v>77167252.65999998</v>
      </c>
      <c r="F10" s="20">
        <f t="shared" si="0"/>
        <v>10872933.01</v>
      </c>
      <c r="G10" s="20">
        <f t="shared" si="0"/>
        <v>66294319.650000006</v>
      </c>
    </row>
    <row r="11" spans="1:7" ht="12.75">
      <c r="A11" s="3" t="s">
        <v>1</v>
      </c>
      <c r="B11" s="21">
        <f>1!V8</f>
        <v>156698.72</v>
      </c>
      <c r="C11" s="25">
        <f>2!V8</f>
        <v>134240.93</v>
      </c>
      <c r="D11" s="25">
        <f>3!V8</f>
        <v>22457.79</v>
      </c>
      <c r="E11" s="27">
        <f>4!V8</f>
        <v>141868.77</v>
      </c>
      <c r="F11" s="25">
        <f>5!V7</f>
        <v>133406</v>
      </c>
      <c r="G11" s="25">
        <f>6!V6</f>
        <v>8462.77</v>
      </c>
    </row>
    <row r="12" spans="1:7" ht="12.75">
      <c r="A12" s="3" t="s">
        <v>2</v>
      </c>
      <c r="B12" s="2">
        <f aca="true" t="shared" si="1" ref="B12:G12">B13+B19+B20</f>
        <v>69975295.93</v>
      </c>
      <c r="C12" s="2">
        <f t="shared" si="1"/>
        <v>9002729.62</v>
      </c>
      <c r="D12" s="2">
        <f t="shared" si="1"/>
        <v>60972566.309999995</v>
      </c>
      <c r="E12" s="2">
        <f t="shared" si="1"/>
        <v>76921860.14999999</v>
      </c>
      <c r="F12" s="2">
        <f t="shared" si="1"/>
        <v>10739527.01</v>
      </c>
      <c r="G12" s="2">
        <f t="shared" si="1"/>
        <v>66182333.14</v>
      </c>
    </row>
    <row r="13" spans="1:7" ht="12.75">
      <c r="A13" s="3" t="s">
        <v>3</v>
      </c>
      <c r="B13" s="2">
        <f aca="true" t="shared" si="2" ref="B13:G13">B14+B15+B16+B17+B18</f>
        <v>64091164.21</v>
      </c>
      <c r="C13" s="2">
        <f t="shared" si="2"/>
        <v>9002729.62</v>
      </c>
      <c r="D13" s="2">
        <f t="shared" si="2"/>
        <v>55088434.589999996</v>
      </c>
      <c r="E13" s="2">
        <f t="shared" si="2"/>
        <v>73633441.78999999</v>
      </c>
      <c r="F13" s="2">
        <f t="shared" si="2"/>
        <v>10739527.01</v>
      </c>
      <c r="G13" s="2">
        <f t="shared" si="2"/>
        <v>62893914.78</v>
      </c>
    </row>
    <row r="14" spans="1:7" ht="12.75" customHeight="1">
      <c r="A14" s="3" t="s">
        <v>4</v>
      </c>
      <c r="B14" s="22">
        <f>1!V11</f>
        <v>22224886.57</v>
      </c>
      <c r="C14" s="25">
        <f>2!V11</f>
        <v>0</v>
      </c>
      <c r="D14" s="25">
        <f>3!V11</f>
        <v>22224886.57</v>
      </c>
      <c r="E14" s="25">
        <f>4!V11</f>
        <v>24636616.57</v>
      </c>
      <c r="F14" s="25">
        <f>5!V10</f>
        <v>0</v>
      </c>
      <c r="G14" s="25">
        <f>6!V9</f>
        <v>24636616.57</v>
      </c>
    </row>
    <row r="15" spans="1:7" ht="12.75" customHeight="1">
      <c r="A15" s="4" t="s">
        <v>5</v>
      </c>
      <c r="B15" s="22">
        <f>1!V12</f>
        <v>34318274.480000004</v>
      </c>
      <c r="C15" s="25">
        <f>2!V12</f>
        <v>5666604.579999999</v>
      </c>
      <c r="D15" s="25">
        <f>3!V12</f>
        <v>28651669.9</v>
      </c>
      <c r="E15" s="25">
        <f>4!V12</f>
        <v>41184607.78999999</v>
      </c>
      <c r="F15" s="25">
        <f>5!V11</f>
        <v>6841469.85</v>
      </c>
      <c r="G15" s="25">
        <f>6!V10</f>
        <v>34343137.94</v>
      </c>
    </row>
    <row r="16" spans="1:7" ht="12.75">
      <c r="A16" s="3" t="s">
        <v>6</v>
      </c>
      <c r="B16" s="22">
        <f>1!V13</f>
        <v>4066558.6499999994</v>
      </c>
      <c r="C16" s="25">
        <f>2!V13</f>
        <v>1888715.7600000002</v>
      </c>
      <c r="D16" s="25">
        <f>3!V13</f>
        <v>2177842.89</v>
      </c>
      <c r="E16" s="25">
        <f>4!V13</f>
        <v>4097468.21</v>
      </c>
      <c r="F16" s="25">
        <f>5!V12</f>
        <v>2087673.3699999999</v>
      </c>
      <c r="G16" s="25">
        <f>6!V11</f>
        <v>2009794.84</v>
      </c>
    </row>
    <row r="17" spans="1:7" ht="12.75" customHeight="1">
      <c r="A17" s="3" t="s">
        <v>7</v>
      </c>
      <c r="B17" s="23">
        <f>1!V14</f>
        <v>2760747.73</v>
      </c>
      <c r="C17" s="25">
        <f>2!V14</f>
        <v>908902.58</v>
      </c>
      <c r="D17" s="25">
        <f>3!V14</f>
        <v>1851845.1500000001</v>
      </c>
      <c r="E17" s="25">
        <f>4!V14</f>
        <v>2868739.77</v>
      </c>
      <c r="F17" s="25">
        <f>5!V13</f>
        <v>1264254.8</v>
      </c>
      <c r="G17" s="25">
        <f>6!V12</f>
        <v>1604484.97</v>
      </c>
    </row>
    <row r="18" spans="1:7" ht="12.75">
      <c r="A18" s="3" t="s">
        <v>8</v>
      </c>
      <c r="B18" s="22">
        <f>1!V15</f>
        <v>720696.78</v>
      </c>
      <c r="C18" s="25">
        <f>2!V15</f>
        <v>538506.7</v>
      </c>
      <c r="D18" s="25">
        <f>3!V15</f>
        <v>182190.08000000002</v>
      </c>
      <c r="E18" s="25">
        <f>4!V15</f>
        <v>846009.4500000001</v>
      </c>
      <c r="F18" s="25">
        <f>5!V14</f>
        <v>546128.99</v>
      </c>
      <c r="G18" s="25">
        <f>6!V13</f>
        <v>299880.45999999996</v>
      </c>
    </row>
    <row r="19" spans="1:7" ht="15" customHeight="1">
      <c r="A19" s="5" t="s">
        <v>9</v>
      </c>
      <c r="B19" s="21">
        <f>1!V16</f>
        <v>5880585.18</v>
      </c>
      <c r="C19" s="25"/>
      <c r="D19" s="25">
        <f>3!V16</f>
        <v>5880585.18</v>
      </c>
      <c r="E19" s="25">
        <f>4!V16</f>
        <v>3201278.36</v>
      </c>
      <c r="F19" s="25"/>
      <c r="G19" s="25">
        <f>6!V14</f>
        <v>3201278.36</v>
      </c>
    </row>
    <row r="20" spans="1:7" ht="12.75">
      <c r="A20" s="3" t="s">
        <v>10</v>
      </c>
      <c r="B20" s="21">
        <f>1!V17</f>
        <v>3546.54</v>
      </c>
      <c r="C20" s="25"/>
      <c r="D20" s="25">
        <f>3!V17</f>
        <v>3546.54</v>
      </c>
      <c r="E20" s="25">
        <f>4!V17</f>
        <v>87140</v>
      </c>
      <c r="F20" s="25"/>
      <c r="G20" s="25">
        <f>6!V15</f>
        <v>87140</v>
      </c>
    </row>
    <row r="21" spans="1:7" ht="12.75">
      <c r="A21" s="3" t="s">
        <v>11</v>
      </c>
      <c r="B21" s="21">
        <f>1!V18</f>
        <v>14115</v>
      </c>
      <c r="C21" s="25"/>
      <c r="D21" s="25">
        <f>3!V18</f>
        <v>14115</v>
      </c>
      <c r="E21" s="25">
        <f>4!V18</f>
        <v>8217</v>
      </c>
      <c r="F21" s="25"/>
      <c r="G21" s="25">
        <f>6!V16</f>
        <v>8217</v>
      </c>
    </row>
    <row r="22" spans="1:7" ht="15" customHeight="1">
      <c r="A22" s="5" t="s">
        <v>12</v>
      </c>
      <c r="B22" s="21">
        <f>1!V19</f>
        <v>20000</v>
      </c>
      <c r="C22" s="25"/>
      <c r="D22" s="25">
        <f>3!V19</f>
        <v>20000</v>
      </c>
      <c r="E22" s="25">
        <f>4!V19</f>
        <v>20000</v>
      </c>
      <c r="F22" s="25"/>
      <c r="G22" s="25">
        <f>6!V17</f>
        <v>20000</v>
      </c>
    </row>
    <row r="23" spans="1:7" ht="12.75">
      <c r="A23" s="3" t="s">
        <v>13</v>
      </c>
      <c r="B23" s="21">
        <f>1!V20</f>
        <v>75306.74</v>
      </c>
      <c r="C23" s="25"/>
      <c r="D23" s="25">
        <f>3!V20</f>
        <v>75306.74</v>
      </c>
      <c r="E23" s="25">
        <f>4!V20</f>
        <v>75306.74</v>
      </c>
      <c r="F23" s="25"/>
      <c r="G23" s="25">
        <f>6!V18</f>
        <v>75306.74</v>
      </c>
    </row>
    <row r="24" spans="1:7" ht="12.75">
      <c r="A24" s="1" t="s">
        <v>14</v>
      </c>
      <c r="B24" s="2">
        <f aca="true" t="shared" si="3" ref="B24:G24">SUM(B25:B29)</f>
        <v>9166790.47</v>
      </c>
      <c r="C24" s="2">
        <f t="shared" si="3"/>
        <v>0</v>
      </c>
      <c r="D24" s="2">
        <f t="shared" si="3"/>
        <v>9166790.47</v>
      </c>
      <c r="E24" s="2">
        <f t="shared" si="3"/>
        <v>9042786.899999997</v>
      </c>
      <c r="F24" s="2">
        <f t="shared" si="3"/>
        <v>0</v>
      </c>
      <c r="G24" s="2">
        <f t="shared" si="3"/>
        <v>9042786.899999997</v>
      </c>
    </row>
    <row r="25" spans="1:7" ht="12.75">
      <c r="A25" s="5" t="s">
        <v>15</v>
      </c>
      <c r="B25" s="21">
        <f>1!V22</f>
        <v>61676.87</v>
      </c>
      <c r="C25" s="25"/>
      <c r="D25" s="25">
        <f>3!V22</f>
        <v>61676.87</v>
      </c>
      <c r="E25" s="25">
        <f>4!V22</f>
        <v>79468.56</v>
      </c>
      <c r="F25" s="25"/>
      <c r="G25" s="25">
        <f>6!V20</f>
        <v>79468.56</v>
      </c>
    </row>
    <row r="26" spans="1:7" ht="12.75">
      <c r="A26" s="5" t="s">
        <v>16</v>
      </c>
      <c r="B26" s="21">
        <f>1!V23</f>
        <v>38777.27</v>
      </c>
      <c r="C26" s="25"/>
      <c r="D26" s="25">
        <f>3!V23</f>
        <v>38777.27</v>
      </c>
      <c r="E26" s="25">
        <f>4!V23</f>
        <v>17720.18</v>
      </c>
      <c r="F26" s="25"/>
      <c r="G26" s="25">
        <f>6!V21</f>
        <v>17720.18</v>
      </c>
    </row>
    <row r="27" spans="1:7" ht="12.75">
      <c r="A27" s="6" t="s">
        <v>17</v>
      </c>
      <c r="B27" s="21">
        <f>1!V24</f>
        <v>9066336.33</v>
      </c>
      <c r="C27" s="25"/>
      <c r="D27" s="25">
        <f>3!V24</f>
        <v>9066336.33</v>
      </c>
      <c r="E27" s="25">
        <f>4!V24</f>
        <v>8945598.159999996</v>
      </c>
      <c r="F27" s="25"/>
      <c r="G27" s="25">
        <f>6!V22</f>
        <v>8945598.159999996</v>
      </c>
    </row>
    <row r="28" spans="1:7" ht="12.75">
      <c r="A28" s="6" t="s">
        <v>18</v>
      </c>
      <c r="B28" s="21"/>
      <c r="C28" s="25"/>
      <c r="D28" s="25"/>
      <c r="E28" s="25"/>
      <c r="F28" s="25"/>
      <c r="G28" s="25">
        <f>6!V23</f>
        <v>0</v>
      </c>
    </row>
    <row r="29" spans="1:7" ht="12.75">
      <c r="A29" s="6" t="s">
        <v>19</v>
      </c>
      <c r="B29" s="21"/>
      <c r="C29" s="25"/>
      <c r="D29" s="25"/>
      <c r="E29" s="25"/>
      <c r="F29" s="25"/>
      <c r="G29" s="25">
        <f>6!V24</f>
        <v>0</v>
      </c>
    </row>
    <row r="30" spans="1:7" ht="12.75">
      <c r="A30" s="7" t="s">
        <v>20</v>
      </c>
      <c r="B30" s="23"/>
      <c r="C30" s="37"/>
      <c r="D30" s="25"/>
      <c r="E30" s="37"/>
      <c r="F30" s="37"/>
      <c r="G30" s="37">
        <f>6!V25</f>
        <v>0</v>
      </c>
    </row>
    <row r="31" spans="1:7" ht="12.75">
      <c r="A31" s="8" t="s">
        <v>21</v>
      </c>
      <c r="B31" s="2">
        <f aca="true" t="shared" si="4" ref="B31:G31">B10+B24+B30</f>
        <v>79408206.86</v>
      </c>
      <c r="C31" s="2">
        <f t="shared" si="4"/>
        <v>9136970.549999999</v>
      </c>
      <c r="D31" s="2">
        <f t="shared" si="4"/>
        <v>70271236.31</v>
      </c>
      <c r="E31" s="2">
        <f t="shared" si="4"/>
        <v>86210039.55999997</v>
      </c>
      <c r="F31" s="2">
        <f t="shared" si="4"/>
        <v>10872933.01</v>
      </c>
      <c r="G31" s="2">
        <f t="shared" si="4"/>
        <v>75337106.55</v>
      </c>
    </row>
    <row r="32" ht="7.5" customHeight="1"/>
    <row r="33" spans="4:7" ht="12.75">
      <c r="D33" s="48"/>
      <c r="G33" s="48"/>
    </row>
    <row r="34" ht="14.25">
      <c r="C34" s="39" t="s">
        <v>42</v>
      </c>
    </row>
    <row r="35" ht="12.75">
      <c r="G35" s="34"/>
    </row>
    <row r="36" spans="3:7" ht="12.75">
      <c r="C36" s="34" t="s">
        <v>43</v>
      </c>
      <c r="D36" s="34"/>
      <c r="E36" s="34"/>
      <c r="F36" s="30"/>
      <c r="G36" s="30"/>
    </row>
    <row r="37" spans="3:7" ht="12.75">
      <c r="C37" s="34" t="s">
        <v>44</v>
      </c>
      <c r="D37" s="34"/>
      <c r="E37" s="34"/>
      <c r="F37" s="30"/>
      <c r="G37" s="30"/>
    </row>
    <row r="38" spans="3:7" ht="12.75">
      <c r="C38" s="34" t="s">
        <v>45</v>
      </c>
      <c r="D38" s="34"/>
      <c r="E38" s="34"/>
      <c r="F38" s="34"/>
      <c r="G38" s="34"/>
    </row>
    <row r="39" spans="1:7" ht="12.75">
      <c r="A39" s="34"/>
      <c r="B39" s="34"/>
      <c r="C39" s="34" t="s">
        <v>46</v>
      </c>
      <c r="D39" s="34"/>
      <c r="E39" s="34"/>
      <c r="F39" s="34"/>
      <c r="G39" s="34"/>
    </row>
    <row r="40" spans="2:7" ht="12.75">
      <c r="B40" s="34"/>
      <c r="C40" s="34" t="s">
        <v>47</v>
      </c>
      <c r="D40" s="34"/>
      <c r="E40" s="34"/>
      <c r="F40" s="34"/>
      <c r="G40" s="34"/>
    </row>
  </sheetData>
  <sheetProtection/>
  <mergeCells count="1">
    <mergeCell ref="B6:F6"/>
  </mergeCells>
  <printOptions/>
  <pageMargins left="0.75" right="0.75" top="0.17" bottom="0.1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Szczepańska</dc:creator>
  <cp:keywords/>
  <dc:description/>
  <cp:lastModifiedBy>mariola</cp:lastModifiedBy>
  <cp:lastPrinted>2009-10-22T08:56:41Z</cp:lastPrinted>
  <dcterms:created xsi:type="dcterms:W3CDTF">2005-11-09T12:16:01Z</dcterms:created>
  <dcterms:modified xsi:type="dcterms:W3CDTF">2011-03-07T09:43:17Z</dcterms:modified>
  <cp:category/>
  <cp:version/>
  <cp:contentType/>
  <cp:contentStatus/>
</cp:coreProperties>
</file>