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łaty aktualne" sheetId="1" r:id="rId1"/>
    <sheet name="spł.rat 2011" sheetId="2" r:id="rId2"/>
  </sheets>
  <definedNames/>
  <calcPr fullCalcOnLoad="1"/>
</workbook>
</file>

<file path=xl/sharedStrings.xml><?xml version="1.0" encoding="utf-8"?>
<sst xmlns="http://schemas.openxmlformats.org/spreadsheetml/2006/main" count="149" uniqueCount="82">
  <si>
    <t>SPŁATA POŻYCZEK I KREDYTÓW</t>
  </si>
  <si>
    <t>nr umowy</t>
  </si>
  <si>
    <t>cel zaciągniętego kredytu</t>
  </si>
  <si>
    <t>Bank</t>
  </si>
  <si>
    <t>budowa Sali Gimnastycznej -ZSZ Nr 3</t>
  </si>
  <si>
    <t>31.10</t>
  </si>
  <si>
    <t>Kredyt Bank - kredyt</t>
  </si>
  <si>
    <t>CI/I/0236/2001</t>
  </si>
  <si>
    <t>31.01</t>
  </si>
  <si>
    <t>30.04</t>
  </si>
  <si>
    <t>31.05</t>
  </si>
  <si>
    <t>31.07</t>
  </si>
  <si>
    <t>RAZEM</t>
  </si>
  <si>
    <t>BOŚ S.A. - KREDYT</t>
  </si>
  <si>
    <t>NR 8/05/OA/WF/102</t>
  </si>
  <si>
    <t>wymiana stolarki okiennej w budynku ZS 3</t>
  </si>
  <si>
    <t>28.03</t>
  </si>
  <si>
    <t>28.06</t>
  </si>
  <si>
    <t>25.12/ 28.12</t>
  </si>
  <si>
    <t>25.12 / 28.12</t>
  </si>
  <si>
    <t>WFOŚIGW-POŻYCZKA</t>
  </si>
  <si>
    <t>28.09 30.09</t>
  </si>
  <si>
    <t>30.11</t>
  </si>
  <si>
    <t>WFOŚIGW-pożyczka</t>
  </si>
  <si>
    <t>54/07/OA/P</t>
  </si>
  <si>
    <t>termomodernizacja budynku ZSnr 3</t>
  </si>
  <si>
    <t>55/07/OA/P</t>
  </si>
  <si>
    <t>termomodernizacja budynku ZSnr 4</t>
  </si>
  <si>
    <t>BKI-PLN-CBKGD-07-000080</t>
  </si>
  <si>
    <t>budowa Sali gimnastycznej z zapleczem i kotłownią przy LO</t>
  </si>
  <si>
    <t>460/GI/2007</t>
  </si>
  <si>
    <t>PRZEBUDOWA DROGI MŁAWA-DĘBSK-DZIERZGOWO</t>
  </si>
  <si>
    <t>0049/08/OA/P</t>
  </si>
  <si>
    <t>termomodarnizacja budynku Bursy Szkolnej Mława-Lelewela</t>
  </si>
  <si>
    <t>30.09</t>
  </si>
  <si>
    <t>do spłaty</t>
  </si>
  <si>
    <t>na 31.03.09</t>
  </si>
  <si>
    <t>4.603.382,95</t>
  </si>
  <si>
    <t>4.181.949,17</t>
  </si>
  <si>
    <t>na 31.09.09</t>
  </si>
  <si>
    <t>4.095.046,39</t>
  </si>
  <si>
    <t xml:space="preserve"> na 31.06.09</t>
  </si>
  <si>
    <t>na 31.12.09</t>
  </si>
  <si>
    <t>3.792.643,61</t>
  </si>
  <si>
    <t>OK.</t>
  </si>
  <si>
    <t>na 31.03.10</t>
  </si>
  <si>
    <t>budowa sali gimnastycznej przyZSZ Nr 3 i GimnazjumNr 2</t>
  </si>
  <si>
    <t>BO</t>
  </si>
  <si>
    <t>DnB NORD - kredyt</t>
  </si>
  <si>
    <t>LP</t>
  </si>
  <si>
    <t>DO SPŁATY</t>
  </si>
  <si>
    <r>
      <t xml:space="preserve">do spł. po umorzeniu       </t>
    </r>
    <r>
      <rPr>
        <b/>
        <sz val="10"/>
        <rFont val="Arial CE"/>
        <family val="0"/>
      </rPr>
      <t>922664,12</t>
    </r>
  </si>
  <si>
    <t>3.492.035,50</t>
  </si>
  <si>
    <t>3.136.132,72</t>
  </si>
  <si>
    <r>
      <t xml:space="preserve">na </t>
    </r>
    <r>
      <rPr>
        <b/>
        <sz val="8"/>
        <rFont val="Arial CE"/>
        <family val="0"/>
      </rPr>
      <t>31.06</t>
    </r>
    <r>
      <rPr>
        <sz val="8"/>
        <rFont val="Arial CE"/>
        <family val="2"/>
      </rPr>
      <t>.</t>
    </r>
    <r>
      <rPr>
        <b/>
        <sz val="8"/>
        <rFont val="Arial CE"/>
        <family val="0"/>
      </rPr>
      <t>10</t>
    </r>
  </si>
  <si>
    <t>na koniec 2011r</t>
  </si>
  <si>
    <t>przebudowa drogi Mława-Dębsk-Dzierzgowo</t>
  </si>
  <si>
    <t>NORDEA BANK -kredyt</t>
  </si>
  <si>
    <t>BANK SPÓŁDZIELCZY LEGIONOWO-kredyt</t>
  </si>
  <si>
    <t>BANK SPÓŁDZIELCZY LEGIONOWO- kredyt</t>
  </si>
  <si>
    <t>na 30.09.10</t>
  </si>
  <si>
    <t>OK. Aga</t>
  </si>
  <si>
    <r>
      <t xml:space="preserve">WFOŚIGW-pożyczka </t>
    </r>
    <r>
      <rPr>
        <sz val="8"/>
        <color indexed="10"/>
        <rFont val="Arial CE"/>
        <family val="0"/>
      </rPr>
      <t>umorzenie 35650,50/10r</t>
    </r>
  </si>
  <si>
    <r>
      <t xml:space="preserve">WFOŚIGW-pożyczka </t>
    </r>
    <r>
      <rPr>
        <sz val="8"/>
        <color indexed="10"/>
        <rFont val="Arial CE"/>
        <family val="0"/>
      </rPr>
      <t>umorzenie 52581,00/10r</t>
    </r>
  </si>
  <si>
    <t>BRE Bank SA -kredyt</t>
  </si>
  <si>
    <t>05/302/10/Z/OB.</t>
  </si>
  <si>
    <t>przebudowa dróg i mostu</t>
  </si>
  <si>
    <t>spłaty w 2011r</t>
  </si>
  <si>
    <t>05/302/10/10/Z/OB.</t>
  </si>
  <si>
    <t>SPŁATA RAT  POŻYCZEK I KREDYTÓW</t>
  </si>
  <si>
    <t>BRE Bank wpłata 27.12.10</t>
  </si>
  <si>
    <t>2011rok</t>
  </si>
  <si>
    <t>BRE Bank SA - kredyt</t>
  </si>
  <si>
    <t>na 31.12.10r</t>
  </si>
  <si>
    <t>przebudowa dróg i mostu na rzece Wkrze w Radzanowie</t>
  </si>
  <si>
    <t>6.798.607,38</t>
  </si>
  <si>
    <t>6.207.204,60</t>
  </si>
  <si>
    <r>
      <t>na 31.</t>
    </r>
    <r>
      <rPr>
        <b/>
        <sz val="8"/>
        <rFont val="Arial CE"/>
        <family val="0"/>
      </rPr>
      <t>03</t>
    </r>
    <r>
      <rPr>
        <sz val="8"/>
        <rFont val="Arial CE"/>
        <family val="2"/>
      </rPr>
      <t>.11</t>
    </r>
  </si>
  <si>
    <t>na 30.06.11</t>
  </si>
  <si>
    <t>do spłaty na dzień 30.09.2011</t>
  </si>
  <si>
    <t>na 30.09.11</t>
  </si>
  <si>
    <t>6.151.801,82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</si>
</sst>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8"/>
      <color indexed="10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7"/>
      <name val="Arial CE"/>
      <family val="2"/>
    </font>
    <font>
      <b/>
      <sz val="8"/>
      <color indexed="8"/>
      <name val="Arial CE"/>
      <family val="0"/>
    </font>
    <font>
      <b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6" tint="-0.4999699890613556"/>
      <name val="Arial CE"/>
      <family val="2"/>
    </font>
    <font>
      <b/>
      <sz val="8"/>
      <color theme="1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28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wrapText="1"/>
    </xf>
    <xf numFmtId="4" fontId="2" fillId="0" borderId="32" xfId="0" applyNumberFormat="1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wrapText="1"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2" fontId="48" fillId="35" borderId="0" xfId="0" applyNumberFormat="1" applyFont="1" applyFill="1" applyAlignment="1">
      <alignment/>
    </xf>
    <xf numFmtId="0" fontId="2" fillId="36" borderId="16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36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2" fillId="34" borderId="28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2" fontId="49" fillId="0" borderId="32" xfId="0" applyNumberFormat="1" applyFont="1" applyBorder="1" applyAlignment="1">
      <alignment/>
    </xf>
    <xf numFmtId="4" fontId="2" fillId="35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37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5" borderId="14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wrapText="1"/>
    </xf>
    <xf numFmtId="4" fontId="0" fillId="35" borderId="23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5" fillId="6" borderId="40" xfId="0" applyNumberFormat="1" applyFont="1" applyFill="1" applyBorder="1" applyAlignment="1">
      <alignment wrapText="1"/>
    </xf>
    <xf numFmtId="0" fontId="2" fillId="36" borderId="18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5" borderId="40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35" borderId="17" xfId="0" applyNumberFormat="1" applyFon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4" fontId="2" fillId="35" borderId="33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2" fillId="35" borderId="42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0" fontId="2" fillId="35" borderId="23" xfId="0" applyFont="1" applyFill="1" applyBorder="1" applyAlignment="1">
      <alignment wrapText="1"/>
    </xf>
    <xf numFmtId="0" fontId="2" fillId="36" borderId="22" xfId="0" applyFont="1" applyFill="1" applyBorder="1" applyAlignment="1">
      <alignment horizontal="center" wrapText="1"/>
    </xf>
    <xf numFmtId="2" fontId="5" fillId="6" borderId="43" xfId="0" applyNumberFormat="1" applyFont="1" applyFill="1" applyBorder="1" applyAlignment="1">
      <alignment wrapText="1"/>
    </xf>
    <xf numFmtId="4" fontId="0" fillId="2" borderId="14" xfId="0" applyNumberFormat="1" applyFill="1" applyBorder="1" applyAlignment="1">
      <alignment/>
    </xf>
    <xf numFmtId="2" fontId="3" fillId="0" borderId="25" xfId="0" applyNumberFormat="1" applyFont="1" applyBorder="1" applyAlignment="1">
      <alignment horizontal="center"/>
    </xf>
    <xf numFmtId="4" fontId="0" fillId="2" borderId="42" xfId="0" applyNumberFormat="1" applyFill="1" applyBorder="1" applyAlignment="1">
      <alignment/>
    </xf>
    <xf numFmtId="0" fontId="2" fillId="36" borderId="13" xfId="0" applyFont="1" applyFill="1" applyBorder="1" applyAlignment="1">
      <alignment horizontal="center" wrapText="1"/>
    </xf>
    <xf numFmtId="4" fontId="2" fillId="35" borderId="36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0" fontId="2" fillId="36" borderId="13" xfId="0" applyFont="1" applyFill="1" applyBorder="1" applyAlignment="1">
      <alignment wrapText="1"/>
    </xf>
    <xf numFmtId="0" fontId="3" fillId="0" borderId="44" xfId="0" applyFont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38" borderId="13" xfId="0" applyNumberFormat="1" applyFont="1" applyFill="1" applyBorder="1" applyAlignment="1">
      <alignment/>
    </xf>
    <xf numFmtId="0" fontId="0" fillId="39" borderId="46" xfId="0" applyFont="1" applyFill="1" applyBorder="1" applyAlignment="1">
      <alignment horizontal="center"/>
    </xf>
    <xf numFmtId="0" fontId="0" fillId="22" borderId="46" xfId="0" applyFont="1" applyFill="1" applyBorder="1" applyAlignment="1">
      <alignment horizontal="center"/>
    </xf>
    <xf numFmtId="4" fontId="3" fillId="0" borderId="4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5" fillId="35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0" borderId="42" xfId="0" applyBorder="1" applyAlignment="1" applyProtection="1">
      <alignment horizontal="center"/>
      <protection locked="0"/>
    </xf>
    <xf numFmtId="0" fontId="2" fillId="36" borderId="18" xfId="0" applyFont="1" applyFill="1" applyBorder="1" applyAlignment="1" applyProtection="1">
      <alignment horizontal="center" wrapText="1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wrapText="1"/>
      <protection locked="0"/>
    </xf>
    <xf numFmtId="4" fontId="5" fillId="35" borderId="16" xfId="0" applyNumberFormat="1" applyFont="1" applyFill="1" applyBorder="1" applyAlignment="1" applyProtection="1">
      <alignment/>
      <protection locked="0"/>
    </xf>
    <xf numFmtId="4" fontId="5" fillId="35" borderId="18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 applyProtection="1">
      <alignment/>
      <protection locked="0"/>
    </xf>
    <xf numFmtId="4" fontId="5" fillId="35" borderId="19" xfId="0" applyNumberFormat="1" applyFont="1" applyFill="1" applyBorder="1" applyAlignment="1" applyProtection="1">
      <alignment/>
      <protection locked="0"/>
    </xf>
    <xf numFmtId="4" fontId="0" fillId="35" borderId="19" xfId="0" applyNumberFormat="1" applyFon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5" fillId="6" borderId="16" xfId="0" applyNumberFormat="1" applyFont="1" applyFill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3" fillId="0" borderId="5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5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9"/>
  <sheetViews>
    <sheetView tabSelected="1" zoomScalePageLayoutView="0" workbookViewId="0" topLeftCell="A1">
      <pane xSplit="4" ySplit="5" topLeftCell="Q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22" sqref="C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875" style="0" customWidth="1"/>
    <col min="6" max="6" width="7.75390625" style="0" customWidth="1"/>
    <col min="7" max="7" width="7.875" style="0" customWidth="1"/>
    <col min="8" max="8" width="9.00390625" style="0" customWidth="1"/>
    <col min="9" max="9" width="8.125" style="0" customWidth="1"/>
    <col min="10" max="11" width="7.875" style="0" customWidth="1"/>
    <col min="12" max="12" width="8.00390625" style="0" customWidth="1"/>
    <col min="13" max="13" width="9.00390625" style="0" customWidth="1"/>
    <col min="14" max="14" width="8.75390625" style="0" customWidth="1"/>
    <col min="15" max="15" width="8.875" style="0" customWidth="1"/>
    <col min="16" max="16" width="7.875" style="0" customWidth="1"/>
    <col min="17" max="17" width="8.00390625" style="0" customWidth="1"/>
    <col min="18" max="18" width="9.875" style="0" customWidth="1"/>
    <col min="19" max="19" width="8.00390625" style="0" customWidth="1"/>
    <col min="20" max="20" width="7.875" style="0" customWidth="1"/>
    <col min="21" max="21" width="8.125" style="0" customWidth="1"/>
    <col min="22" max="22" width="7.875" style="0" customWidth="1"/>
    <col min="23" max="23" width="9.75390625" style="0" customWidth="1"/>
    <col min="24" max="24" width="9.125" style="0" customWidth="1"/>
    <col min="25" max="25" width="9.625" style="0" customWidth="1"/>
    <col min="26" max="26" width="7.875" style="0" bestFit="1" customWidth="1"/>
    <col min="27" max="27" width="8.75390625" style="0" customWidth="1"/>
    <col min="28" max="29" width="8.125" style="0" customWidth="1"/>
    <col min="30" max="31" width="8.875" style="0" customWidth="1"/>
    <col min="32" max="32" width="9.00390625" style="0" customWidth="1"/>
    <col min="33" max="33" width="7.875" style="0" bestFit="1" customWidth="1"/>
    <col min="35" max="35" width="7.875" style="0" bestFit="1" customWidth="1"/>
    <col min="36" max="36" width="9.375" style="0" customWidth="1"/>
    <col min="37" max="37" width="8.25390625" style="0" customWidth="1"/>
    <col min="38" max="38" width="10.875" style="0" customWidth="1"/>
    <col min="39" max="39" width="11.125" style="0" customWidth="1"/>
    <col min="40" max="44" width="10.125" style="0" bestFit="1" customWidth="1"/>
    <col min="45" max="45" width="16.875" style="0" customWidth="1"/>
  </cols>
  <sheetData>
    <row r="1" spans="1:4" ht="24" customHeight="1">
      <c r="A1" s="159" t="s">
        <v>0</v>
      </c>
      <c r="B1" s="160"/>
      <c r="C1" s="160"/>
      <c r="D1" s="160"/>
    </row>
    <row r="2" spans="2:4" ht="3.75" customHeight="1" thickBot="1">
      <c r="B2" s="1"/>
      <c r="C2" s="1"/>
      <c r="D2" s="1"/>
    </row>
    <row r="3" spans="5:44" ht="18.75" customHeight="1" thickBot="1">
      <c r="E3" s="165">
        <v>2009</v>
      </c>
      <c r="F3" s="166"/>
      <c r="G3" s="167"/>
      <c r="H3" s="167"/>
      <c r="I3" s="167"/>
      <c r="J3" s="167"/>
      <c r="K3" s="167"/>
      <c r="L3" s="167"/>
      <c r="M3" s="174"/>
      <c r="N3" s="168"/>
      <c r="O3" s="175">
        <v>2010</v>
      </c>
      <c r="P3" s="176"/>
      <c r="Q3" s="177"/>
      <c r="R3" s="177"/>
      <c r="S3" s="177"/>
      <c r="T3" s="177"/>
      <c r="U3" s="177"/>
      <c r="V3" s="177"/>
      <c r="W3" s="178"/>
      <c r="X3" s="179"/>
      <c r="Y3" s="181">
        <v>2011</v>
      </c>
      <c r="Z3" s="181"/>
      <c r="AA3" s="181"/>
      <c r="AB3" s="181"/>
      <c r="AC3" s="181"/>
      <c r="AD3" s="181"/>
      <c r="AE3" s="182"/>
      <c r="AF3" s="165">
        <v>2012</v>
      </c>
      <c r="AG3" s="172"/>
      <c r="AH3" s="172"/>
      <c r="AI3" s="172"/>
      <c r="AJ3" s="173"/>
      <c r="AK3" s="173"/>
      <c r="AL3" s="188">
        <v>2013</v>
      </c>
      <c r="AM3" s="189"/>
      <c r="AN3" s="119">
        <v>2014</v>
      </c>
      <c r="AO3" s="122">
        <v>2015</v>
      </c>
      <c r="AP3" s="123">
        <v>2016</v>
      </c>
      <c r="AQ3" s="123">
        <v>2017</v>
      </c>
      <c r="AR3" s="123">
        <v>2018</v>
      </c>
    </row>
    <row r="4" spans="2:45" ht="25.5" customHeight="1" thickBot="1">
      <c r="B4" s="32" t="s">
        <v>3</v>
      </c>
      <c r="C4" s="33" t="s">
        <v>1</v>
      </c>
      <c r="D4" s="34" t="s">
        <v>2</v>
      </c>
      <c r="E4" s="6" t="s">
        <v>8</v>
      </c>
      <c r="F4" s="7" t="s">
        <v>16</v>
      </c>
      <c r="G4" s="5" t="s">
        <v>9</v>
      </c>
      <c r="H4" s="5" t="s">
        <v>10</v>
      </c>
      <c r="I4" s="5" t="s">
        <v>17</v>
      </c>
      <c r="J4" s="5" t="s">
        <v>11</v>
      </c>
      <c r="K4" s="27" t="s">
        <v>21</v>
      </c>
      <c r="L4" s="5" t="s">
        <v>5</v>
      </c>
      <c r="M4" s="29" t="s">
        <v>22</v>
      </c>
      <c r="N4" s="26" t="s">
        <v>19</v>
      </c>
      <c r="O4" s="46" t="s">
        <v>8</v>
      </c>
      <c r="P4" s="47" t="s">
        <v>16</v>
      </c>
      <c r="Q4" s="48" t="s">
        <v>9</v>
      </c>
      <c r="R4" s="48" t="s">
        <v>10</v>
      </c>
      <c r="S4" s="48" t="s">
        <v>17</v>
      </c>
      <c r="T4" s="48" t="s">
        <v>11</v>
      </c>
      <c r="U4" s="49" t="s">
        <v>21</v>
      </c>
      <c r="V4" s="48" t="s">
        <v>5</v>
      </c>
      <c r="W4" s="50" t="s">
        <v>22</v>
      </c>
      <c r="X4" s="51" t="s">
        <v>18</v>
      </c>
      <c r="Y4" s="61" t="s">
        <v>8</v>
      </c>
      <c r="Z4" s="62" t="s">
        <v>9</v>
      </c>
      <c r="AA4" s="62" t="s">
        <v>10</v>
      </c>
      <c r="AB4" s="63" t="s">
        <v>11</v>
      </c>
      <c r="AC4" s="63" t="s">
        <v>34</v>
      </c>
      <c r="AD4" s="62" t="s">
        <v>5</v>
      </c>
      <c r="AE4" s="64" t="s">
        <v>22</v>
      </c>
      <c r="AF4" s="65" t="s">
        <v>8</v>
      </c>
      <c r="AG4" s="66" t="s">
        <v>9</v>
      </c>
      <c r="AH4" s="66" t="s">
        <v>10</v>
      </c>
      <c r="AI4" s="66" t="s">
        <v>11</v>
      </c>
      <c r="AJ4" s="67" t="s">
        <v>34</v>
      </c>
      <c r="AK4" s="67" t="s">
        <v>5</v>
      </c>
      <c r="AL4" s="96" t="s">
        <v>8</v>
      </c>
      <c r="AM4" s="96" t="s">
        <v>34</v>
      </c>
      <c r="AN4" s="68" t="s">
        <v>8</v>
      </c>
      <c r="AO4" s="120" t="s">
        <v>8</v>
      </c>
      <c r="AP4" s="125" t="s">
        <v>8</v>
      </c>
      <c r="AQ4" s="126" t="s">
        <v>8</v>
      </c>
      <c r="AR4" s="121" t="s">
        <v>8</v>
      </c>
      <c r="AS4" s="147" t="s">
        <v>79</v>
      </c>
    </row>
    <row r="5" spans="1:49" ht="24.75" customHeight="1">
      <c r="A5" s="31">
        <v>1</v>
      </c>
      <c r="B5" s="59" t="s">
        <v>48</v>
      </c>
      <c r="C5" s="8">
        <v>1016022973</v>
      </c>
      <c r="D5" s="35" t="s">
        <v>4</v>
      </c>
      <c r="E5" s="12">
        <v>33402.78</v>
      </c>
      <c r="F5" s="15"/>
      <c r="G5" s="14">
        <v>33402.78</v>
      </c>
      <c r="H5" s="14"/>
      <c r="I5" s="14"/>
      <c r="J5" s="14">
        <v>33402.78</v>
      </c>
      <c r="K5" s="14"/>
      <c r="L5" s="14">
        <v>33402.78</v>
      </c>
      <c r="M5" s="16"/>
      <c r="N5" s="13"/>
      <c r="O5" s="12">
        <v>33402.78</v>
      </c>
      <c r="P5" s="15"/>
      <c r="Q5" s="14">
        <v>33402.78</v>
      </c>
      <c r="R5" s="14"/>
      <c r="S5" s="14"/>
      <c r="T5" s="14">
        <v>33402.78</v>
      </c>
      <c r="U5" s="14"/>
      <c r="V5" s="14">
        <v>33402.78</v>
      </c>
      <c r="W5" s="16"/>
      <c r="X5" s="13"/>
      <c r="Y5" s="15">
        <v>33402.78</v>
      </c>
      <c r="Z5" s="14">
        <v>33402.78</v>
      </c>
      <c r="AA5" s="14"/>
      <c r="AB5" s="16">
        <v>33402.78</v>
      </c>
      <c r="AC5" s="16"/>
      <c r="AD5" s="14">
        <v>33402.78</v>
      </c>
      <c r="AE5" s="39"/>
      <c r="AF5" s="12">
        <v>33402.78</v>
      </c>
      <c r="AG5" s="14">
        <v>33402.78</v>
      </c>
      <c r="AH5" s="14"/>
      <c r="AI5" s="14">
        <v>33402.78</v>
      </c>
      <c r="AJ5" s="16"/>
      <c r="AK5" s="16">
        <v>33402.7</v>
      </c>
      <c r="AL5" s="103"/>
      <c r="AM5" s="103"/>
      <c r="AN5" s="99"/>
      <c r="AO5" s="100"/>
      <c r="AP5" s="100"/>
      <c r="AQ5" s="100"/>
      <c r="AR5" s="100"/>
      <c r="AS5" s="128">
        <f>SUM(AD5:AR5)</f>
        <v>167013.82</v>
      </c>
      <c r="AT5" s="3"/>
      <c r="AU5" s="3"/>
      <c r="AV5" s="3"/>
      <c r="AW5" s="3"/>
    </row>
    <row r="6" spans="1:49" ht="24.75" customHeight="1">
      <c r="A6" s="31">
        <v>2</v>
      </c>
      <c r="B6" s="59" t="s">
        <v>6</v>
      </c>
      <c r="C6" s="10" t="s">
        <v>7</v>
      </c>
      <c r="D6" s="69" t="s">
        <v>46</v>
      </c>
      <c r="E6" s="17"/>
      <c r="F6" s="20"/>
      <c r="G6" s="18"/>
      <c r="H6" s="18"/>
      <c r="I6" s="18"/>
      <c r="J6" s="18"/>
      <c r="K6" s="18"/>
      <c r="L6" s="18"/>
      <c r="M6" s="21"/>
      <c r="N6" s="19">
        <v>152000</v>
      </c>
      <c r="O6" s="17"/>
      <c r="P6" s="20"/>
      <c r="Q6" s="18"/>
      <c r="R6" s="18"/>
      <c r="S6" s="18"/>
      <c r="T6" s="18"/>
      <c r="U6" s="18"/>
      <c r="V6" s="18"/>
      <c r="W6" s="21"/>
      <c r="X6" s="19">
        <v>152000</v>
      </c>
      <c r="Y6" s="99"/>
      <c r="Z6" s="74"/>
      <c r="AA6" s="74"/>
      <c r="AB6" s="100"/>
      <c r="AC6" s="100"/>
      <c r="AD6" s="74"/>
      <c r="AE6" s="101"/>
      <c r="AF6" s="104"/>
      <c r="AG6" s="105"/>
      <c r="AH6" s="105"/>
      <c r="AI6" s="105"/>
      <c r="AJ6" s="106"/>
      <c r="AK6" s="106"/>
      <c r="AL6" s="74"/>
      <c r="AM6" s="107"/>
      <c r="AN6" s="105"/>
      <c r="AO6" s="106"/>
      <c r="AP6" s="106"/>
      <c r="AQ6" s="106"/>
      <c r="AR6" s="106"/>
      <c r="AS6" s="128">
        <f aca="true" t="shared" si="0" ref="AS6:AS13">SUM(AD6:AR6)</f>
        <v>0</v>
      </c>
      <c r="AT6" s="3"/>
      <c r="AU6" s="3"/>
      <c r="AV6" s="3"/>
      <c r="AW6" s="3"/>
    </row>
    <row r="7" spans="1:49" ht="24.75" customHeight="1">
      <c r="A7" s="31">
        <v>3</v>
      </c>
      <c r="B7" s="59" t="s">
        <v>13</v>
      </c>
      <c r="C7" s="8" t="s">
        <v>14</v>
      </c>
      <c r="D7" s="35" t="s">
        <v>15</v>
      </c>
      <c r="E7" s="12"/>
      <c r="F7" s="15">
        <v>6500</v>
      </c>
      <c r="G7" s="14"/>
      <c r="H7" s="14"/>
      <c r="I7" s="14">
        <v>6500</v>
      </c>
      <c r="J7" s="14"/>
      <c r="K7" s="14">
        <v>6500</v>
      </c>
      <c r="L7" s="14"/>
      <c r="M7" s="14"/>
      <c r="N7" s="52">
        <v>6500</v>
      </c>
      <c r="O7" s="12"/>
      <c r="P7" s="15">
        <v>6500</v>
      </c>
      <c r="Q7" s="14"/>
      <c r="R7" s="14"/>
      <c r="S7" s="14">
        <v>6500</v>
      </c>
      <c r="T7" s="14"/>
      <c r="U7" s="14">
        <v>6500</v>
      </c>
      <c r="V7" s="14"/>
      <c r="W7" s="16"/>
      <c r="X7" s="13">
        <v>6500</v>
      </c>
      <c r="Y7" s="99"/>
      <c r="Z7" s="74"/>
      <c r="AA7" s="74"/>
      <c r="AB7" s="100"/>
      <c r="AC7" s="74"/>
      <c r="AD7" s="74"/>
      <c r="AE7" s="101"/>
      <c r="AF7" s="102"/>
      <c r="AG7" s="74"/>
      <c r="AH7" s="74"/>
      <c r="AI7" s="74"/>
      <c r="AJ7" s="100"/>
      <c r="AK7" s="74"/>
      <c r="AL7" s="99"/>
      <c r="AM7" s="99"/>
      <c r="AN7" s="74"/>
      <c r="AO7" s="100"/>
      <c r="AP7" s="100"/>
      <c r="AQ7" s="100"/>
      <c r="AR7" s="100"/>
      <c r="AS7" s="128">
        <f t="shared" si="0"/>
        <v>0</v>
      </c>
      <c r="AT7" s="3"/>
      <c r="AU7" s="3"/>
      <c r="AV7" s="3"/>
      <c r="AW7" s="3"/>
    </row>
    <row r="8" spans="1:49" ht="24.75" customHeight="1">
      <c r="A8" s="31">
        <v>4</v>
      </c>
      <c r="B8" s="59" t="s">
        <v>62</v>
      </c>
      <c r="C8" s="8" t="s">
        <v>24</v>
      </c>
      <c r="D8" s="35" t="s">
        <v>25</v>
      </c>
      <c r="E8" s="12"/>
      <c r="F8" s="14"/>
      <c r="G8" s="14"/>
      <c r="H8" s="14"/>
      <c r="I8" s="14"/>
      <c r="J8" s="14"/>
      <c r="K8" s="14"/>
      <c r="L8" s="14"/>
      <c r="M8" s="14">
        <v>30000</v>
      </c>
      <c r="N8" s="53"/>
      <c r="O8" s="15"/>
      <c r="P8" s="14"/>
      <c r="Q8" s="14"/>
      <c r="R8" s="14"/>
      <c r="S8" s="14"/>
      <c r="T8" s="14"/>
      <c r="U8" s="14"/>
      <c r="V8" s="14"/>
      <c r="W8" s="14">
        <v>23184.5</v>
      </c>
      <c r="X8" s="98"/>
      <c r="Y8" s="99"/>
      <c r="Z8" s="74"/>
      <c r="AA8" s="74"/>
      <c r="AB8" s="100"/>
      <c r="AC8" s="74"/>
      <c r="AD8" s="74"/>
      <c r="AE8" s="101"/>
      <c r="AF8" s="102"/>
      <c r="AG8" s="74"/>
      <c r="AH8" s="74"/>
      <c r="AI8" s="74"/>
      <c r="AJ8" s="100"/>
      <c r="AK8" s="74"/>
      <c r="AL8" s="99"/>
      <c r="AM8" s="99"/>
      <c r="AN8" s="74"/>
      <c r="AO8" s="100"/>
      <c r="AP8" s="100"/>
      <c r="AQ8" s="100"/>
      <c r="AR8" s="100"/>
      <c r="AS8" s="128">
        <f t="shared" si="0"/>
        <v>0</v>
      </c>
      <c r="AT8" s="3"/>
      <c r="AU8" s="3"/>
      <c r="AV8" s="3"/>
      <c r="AW8" s="3"/>
    </row>
    <row r="9" spans="1:49" ht="24.75" customHeight="1">
      <c r="A9" s="31">
        <v>5</v>
      </c>
      <c r="B9" s="59" t="s">
        <v>63</v>
      </c>
      <c r="C9" s="8" t="s">
        <v>26</v>
      </c>
      <c r="D9" s="35" t="s">
        <v>27</v>
      </c>
      <c r="E9" s="12"/>
      <c r="F9" s="14"/>
      <c r="G9" s="14"/>
      <c r="H9" s="14"/>
      <c r="I9" s="14"/>
      <c r="J9" s="14"/>
      <c r="K9" s="14"/>
      <c r="L9" s="14"/>
      <c r="M9" s="14">
        <v>44000</v>
      </c>
      <c r="N9" s="53"/>
      <c r="O9" s="15"/>
      <c r="P9" s="14"/>
      <c r="Q9" s="14"/>
      <c r="R9" s="14"/>
      <c r="S9" s="14"/>
      <c r="T9" s="14"/>
      <c r="U9" s="14"/>
      <c r="V9" s="14"/>
      <c r="W9" s="14">
        <v>34689</v>
      </c>
      <c r="X9" s="98"/>
      <c r="Y9" s="99"/>
      <c r="Z9" s="74"/>
      <c r="AA9" s="74"/>
      <c r="AB9" s="100"/>
      <c r="AC9" s="74"/>
      <c r="AD9" s="74"/>
      <c r="AE9" s="101"/>
      <c r="AF9" s="102"/>
      <c r="AG9" s="74"/>
      <c r="AH9" s="74"/>
      <c r="AI9" s="74"/>
      <c r="AJ9" s="100"/>
      <c r="AK9" s="74"/>
      <c r="AL9" s="99"/>
      <c r="AM9" s="99"/>
      <c r="AN9" s="74"/>
      <c r="AO9" s="100"/>
      <c r="AP9" s="100"/>
      <c r="AQ9" s="100"/>
      <c r="AR9" s="100"/>
      <c r="AS9" s="128">
        <f t="shared" si="0"/>
        <v>0</v>
      </c>
      <c r="AT9" s="3"/>
      <c r="AU9" s="3"/>
      <c r="AV9" s="3"/>
      <c r="AW9" s="3"/>
    </row>
    <row r="10" spans="1:49" ht="24.75" customHeight="1">
      <c r="A10" s="31">
        <v>6</v>
      </c>
      <c r="B10" s="59" t="s">
        <v>57</v>
      </c>
      <c r="C10" s="36" t="s">
        <v>28</v>
      </c>
      <c r="D10" s="37" t="s">
        <v>29</v>
      </c>
      <c r="E10" s="17"/>
      <c r="F10" s="18"/>
      <c r="G10" s="18"/>
      <c r="H10" s="18">
        <v>370000</v>
      </c>
      <c r="I10" s="18"/>
      <c r="J10" s="18"/>
      <c r="K10" s="18"/>
      <c r="L10" s="18"/>
      <c r="M10" s="18"/>
      <c r="N10" s="53"/>
      <c r="O10" s="15"/>
      <c r="P10" s="18"/>
      <c r="Q10" s="18"/>
      <c r="R10" s="18">
        <v>316000</v>
      </c>
      <c r="S10" s="18"/>
      <c r="T10" s="18"/>
      <c r="U10" s="18"/>
      <c r="V10" s="18"/>
      <c r="W10" s="18"/>
      <c r="X10" s="19"/>
      <c r="Y10" s="20"/>
      <c r="Z10" s="18"/>
      <c r="AA10" s="18">
        <v>558000</v>
      </c>
      <c r="AB10" s="21"/>
      <c r="AC10" s="14"/>
      <c r="AD10" s="18"/>
      <c r="AE10" s="40"/>
      <c r="AF10" s="17"/>
      <c r="AG10" s="18"/>
      <c r="AH10" s="18">
        <v>554000</v>
      </c>
      <c r="AI10" s="105"/>
      <c r="AJ10" s="106"/>
      <c r="AK10" s="74"/>
      <c r="AL10" s="107"/>
      <c r="AM10" s="107"/>
      <c r="AN10" s="105"/>
      <c r="AO10" s="106"/>
      <c r="AP10" s="106"/>
      <c r="AQ10" s="106"/>
      <c r="AR10" s="106"/>
      <c r="AS10" s="128">
        <f t="shared" si="0"/>
        <v>554000</v>
      </c>
      <c r="AT10" s="3"/>
      <c r="AU10" s="3"/>
      <c r="AV10" s="3"/>
      <c r="AW10" s="3"/>
    </row>
    <row r="11" spans="1:49" ht="24.75" customHeight="1">
      <c r="A11" s="31">
        <v>7</v>
      </c>
      <c r="B11" s="59" t="s">
        <v>58</v>
      </c>
      <c r="C11" s="45" t="s">
        <v>30</v>
      </c>
      <c r="D11" s="37" t="s">
        <v>31</v>
      </c>
      <c r="E11" s="14">
        <v>100000</v>
      </c>
      <c r="F11" s="14"/>
      <c r="G11" s="14"/>
      <c r="H11" s="14"/>
      <c r="I11" s="14"/>
      <c r="J11" s="14"/>
      <c r="K11" s="14"/>
      <c r="L11" s="14"/>
      <c r="M11" s="14"/>
      <c r="N11" s="53"/>
      <c r="O11" s="15">
        <v>200000</v>
      </c>
      <c r="P11" s="14"/>
      <c r="Q11" s="14"/>
      <c r="R11" s="14"/>
      <c r="S11" s="14"/>
      <c r="T11" s="14"/>
      <c r="U11" s="18"/>
      <c r="V11" s="18"/>
      <c r="W11" s="18"/>
      <c r="X11" s="19"/>
      <c r="Y11" s="20">
        <v>105000</v>
      </c>
      <c r="Z11" s="18"/>
      <c r="AA11" s="18"/>
      <c r="AB11" s="21"/>
      <c r="AC11" s="18"/>
      <c r="AD11" s="18"/>
      <c r="AE11" s="21"/>
      <c r="AF11" s="17">
        <v>200000</v>
      </c>
      <c r="AG11" s="18"/>
      <c r="AH11" s="18"/>
      <c r="AI11" s="18"/>
      <c r="AJ11" s="21"/>
      <c r="AK11" s="18"/>
      <c r="AL11" s="20">
        <v>328600</v>
      </c>
      <c r="AM11" s="20"/>
      <c r="AN11" s="18">
        <v>328700</v>
      </c>
      <c r="AO11" s="21">
        <v>328700</v>
      </c>
      <c r="AP11" s="106"/>
      <c r="AQ11" s="106"/>
      <c r="AR11" s="106"/>
      <c r="AS11" s="128">
        <f t="shared" si="0"/>
        <v>1186000</v>
      </c>
      <c r="AT11" s="3"/>
      <c r="AU11" s="3"/>
      <c r="AV11" s="3"/>
      <c r="AW11" s="3"/>
    </row>
    <row r="12" spans="1:49" ht="24.75" customHeight="1">
      <c r="A12" s="31">
        <v>8</v>
      </c>
      <c r="B12" s="59" t="s">
        <v>20</v>
      </c>
      <c r="C12" s="45" t="s">
        <v>32</v>
      </c>
      <c r="D12" s="44" t="s">
        <v>33</v>
      </c>
      <c r="E12" s="14"/>
      <c r="F12" s="14"/>
      <c r="G12" s="14"/>
      <c r="H12" s="14"/>
      <c r="I12" s="14"/>
      <c r="J12" s="14"/>
      <c r="K12" s="14">
        <v>22000</v>
      </c>
      <c r="L12" s="14"/>
      <c r="M12" s="14"/>
      <c r="N12" s="53"/>
      <c r="O12" s="15"/>
      <c r="P12" s="14"/>
      <c r="Q12" s="14"/>
      <c r="R12" s="14"/>
      <c r="S12" s="14"/>
      <c r="T12" s="14"/>
      <c r="U12" s="14">
        <v>22000</v>
      </c>
      <c r="V12" s="14"/>
      <c r="W12" s="14"/>
      <c r="X12" s="14"/>
      <c r="Y12" s="14"/>
      <c r="Z12" s="14"/>
      <c r="AA12" s="14"/>
      <c r="AB12" s="14"/>
      <c r="AC12" s="14">
        <v>22000</v>
      </c>
      <c r="AD12" s="14"/>
      <c r="AE12" s="14"/>
      <c r="AF12" s="14"/>
      <c r="AG12" s="14"/>
      <c r="AH12" s="14"/>
      <c r="AI12" s="14"/>
      <c r="AJ12" s="14">
        <v>22000</v>
      </c>
      <c r="AK12" s="14"/>
      <c r="AL12" s="14"/>
      <c r="AM12" s="14">
        <v>22000</v>
      </c>
      <c r="AN12" s="74"/>
      <c r="AO12" s="100"/>
      <c r="AP12" s="100"/>
      <c r="AQ12" s="100"/>
      <c r="AR12" s="100"/>
      <c r="AS12" s="128">
        <f t="shared" si="0"/>
        <v>44000</v>
      </c>
      <c r="AT12" s="3"/>
      <c r="AU12" s="3"/>
      <c r="AV12" s="3"/>
      <c r="AW12" s="3"/>
    </row>
    <row r="13" spans="1:49" ht="24.75" customHeight="1">
      <c r="A13" s="70">
        <v>9</v>
      </c>
      <c r="B13" s="118" t="s">
        <v>72</v>
      </c>
      <c r="C13" s="45" t="s">
        <v>68</v>
      </c>
      <c r="D13" s="44" t="s">
        <v>66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14">
        <v>108000</v>
      </c>
      <c r="Z13" s="14"/>
      <c r="AA13" s="14"/>
      <c r="AB13" s="14"/>
      <c r="AC13" s="14"/>
      <c r="AD13" s="14"/>
      <c r="AE13" s="14"/>
      <c r="AF13" s="14">
        <v>90000</v>
      </c>
      <c r="AG13" s="14"/>
      <c r="AH13" s="14"/>
      <c r="AI13" s="14"/>
      <c r="AJ13" s="14"/>
      <c r="AK13" s="14">
        <v>0</v>
      </c>
      <c r="AL13" s="14">
        <v>639400</v>
      </c>
      <c r="AM13" s="14"/>
      <c r="AN13" s="124">
        <v>588188</v>
      </c>
      <c r="AO13" s="124">
        <v>549400</v>
      </c>
      <c r="AP13" s="124">
        <v>897800</v>
      </c>
      <c r="AQ13" s="124">
        <v>718000</v>
      </c>
      <c r="AR13" s="124">
        <v>718000</v>
      </c>
      <c r="AS13" s="128">
        <f t="shared" si="0"/>
        <v>4200788</v>
      </c>
      <c r="AT13" s="3"/>
      <c r="AU13" s="3"/>
      <c r="AV13" s="3"/>
      <c r="AW13" s="3"/>
    </row>
    <row r="14" spans="2:49" ht="25.5" customHeight="1" thickBot="1">
      <c r="B14" s="2"/>
      <c r="C14" s="4"/>
      <c r="D14" s="11" t="s">
        <v>12</v>
      </c>
      <c r="E14" s="22">
        <f>SUM(E5:E11)</f>
        <v>133402.78</v>
      </c>
      <c r="F14" s="22">
        <f>SUM(F5:F7)</f>
        <v>6500</v>
      </c>
      <c r="G14" s="22">
        <f>SUM(G5:G7)</f>
        <v>33402.78</v>
      </c>
      <c r="H14" s="22">
        <f>SUM(H5:H10)</f>
        <v>370000</v>
      </c>
      <c r="I14" s="22">
        <f>SUM(I5:I7)</f>
        <v>6500</v>
      </c>
      <c r="J14" s="22">
        <f>SUM(J5:J7)</f>
        <v>33402.78</v>
      </c>
      <c r="K14" s="22">
        <f>SUM(K7:K12)</f>
        <v>28500</v>
      </c>
      <c r="L14" s="22">
        <f>SUM(L5:L7)</f>
        <v>33402.78</v>
      </c>
      <c r="M14" s="24">
        <f>SUM(M5:M10)</f>
        <v>74000</v>
      </c>
      <c r="N14" s="23">
        <f>SUM(N5:N7)</f>
        <v>158500</v>
      </c>
      <c r="O14" s="41">
        <f>SUM(O5:O11)</f>
        <v>233402.78</v>
      </c>
      <c r="P14" s="22">
        <f>SUM(P5:P7)</f>
        <v>6500</v>
      </c>
      <c r="Q14" s="22">
        <f>SUM(Q5:Q7)</f>
        <v>33402.78</v>
      </c>
      <c r="R14" s="22">
        <f>SUM(R5:R10)</f>
        <v>316000</v>
      </c>
      <c r="S14" s="22">
        <f>SUM(S5:S7)</f>
        <v>6500</v>
      </c>
      <c r="T14" s="22">
        <f>SUM(T5:T7)</f>
        <v>33402.78</v>
      </c>
      <c r="U14" s="22">
        <f>SUM(U5:U12)</f>
        <v>28500</v>
      </c>
      <c r="V14" s="22">
        <f>SUM(V5:V7)</f>
        <v>33402.78</v>
      </c>
      <c r="W14" s="22">
        <f>SUM(W5:W10)</f>
        <v>57873.5</v>
      </c>
      <c r="X14" s="23">
        <f>SUM(X5:X7)</f>
        <v>158500</v>
      </c>
      <c r="Y14" s="41">
        <f aca="true" t="shared" si="1" ref="Y14:AD14">SUM(Y5:Y13)</f>
        <v>246402.78</v>
      </c>
      <c r="Z14" s="22">
        <f t="shared" si="1"/>
        <v>33402.78</v>
      </c>
      <c r="AA14" s="22">
        <f t="shared" si="1"/>
        <v>558000</v>
      </c>
      <c r="AB14" s="24">
        <f t="shared" si="1"/>
        <v>33402.78</v>
      </c>
      <c r="AC14" s="115">
        <f t="shared" si="1"/>
        <v>22000</v>
      </c>
      <c r="AD14" s="116">
        <f t="shared" si="1"/>
        <v>33402.78</v>
      </c>
      <c r="AE14" s="38">
        <f>SUM(AE5:AE10)</f>
        <v>0</v>
      </c>
      <c r="AF14" s="22">
        <f aca="true" t="shared" si="2" ref="AF14:AS14">SUM(AF5:AF13)</f>
        <v>323402.78</v>
      </c>
      <c r="AG14" s="22">
        <f t="shared" si="2"/>
        <v>33402.78</v>
      </c>
      <c r="AH14" s="22">
        <f t="shared" si="2"/>
        <v>554000</v>
      </c>
      <c r="AI14" s="22">
        <f t="shared" si="2"/>
        <v>33402.78</v>
      </c>
      <c r="AJ14" s="24">
        <f t="shared" si="2"/>
        <v>22000</v>
      </c>
      <c r="AK14" s="116">
        <f t="shared" si="2"/>
        <v>33402.7</v>
      </c>
      <c r="AL14" s="43">
        <f t="shared" si="2"/>
        <v>968000</v>
      </c>
      <c r="AM14" s="43">
        <f t="shared" si="2"/>
        <v>22000</v>
      </c>
      <c r="AN14" s="42">
        <f t="shared" si="2"/>
        <v>916888</v>
      </c>
      <c r="AO14" s="127">
        <f t="shared" si="2"/>
        <v>878100</v>
      </c>
      <c r="AP14" s="128">
        <f t="shared" si="2"/>
        <v>897800</v>
      </c>
      <c r="AQ14" s="128">
        <f t="shared" si="2"/>
        <v>718000</v>
      </c>
      <c r="AR14" s="128">
        <f t="shared" si="2"/>
        <v>718000</v>
      </c>
      <c r="AS14" s="117">
        <f t="shared" si="2"/>
        <v>6151801.82</v>
      </c>
      <c r="AT14" s="3"/>
      <c r="AU14" s="3"/>
      <c r="AV14" s="3"/>
      <c r="AW14" s="3"/>
    </row>
    <row r="15" spans="2:49" ht="12.75">
      <c r="B15" s="3" t="s">
        <v>70</v>
      </c>
      <c r="C15" s="4"/>
      <c r="D15" s="3"/>
      <c r="E15" s="25"/>
      <c r="F15" s="25"/>
      <c r="G15" s="25"/>
      <c r="H15" s="25"/>
      <c r="I15" s="25"/>
      <c r="J15" s="25"/>
      <c r="K15" s="25"/>
      <c r="L15" s="25"/>
      <c r="M15" s="163"/>
      <c r="N15" s="163"/>
      <c r="O15" s="25"/>
      <c r="P15" s="25"/>
      <c r="Q15" s="25"/>
      <c r="R15" s="25"/>
      <c r="S15" s="25"/>
      <c r="T15" s="25"/>
      <c r="U15" s="25"/>
      <c r="V15" s="25"/>
      <c r="W15" s="163">
        <f>SUM(O14:X14)</f>
        <v>907484.6200000001</v>
      </c>
      <c r="X15" s="163"/>
      <c r="Y15" s="25"/>
      <c r="Z15" s="25"/>
      <c r="AA15" s="25"/>
      <c r="AB15" s="25"/>
      <c r="AC15" s="25"/>
      <c r="AD15" s="164">
        <f>SUM(Y14:AE14)</f>
        <v>926611.1200000001</v>
      </c>
      <c r="AE15" s="164"/>
      <c r="AF15" s="25"/>
      <c r="AG15" s="25"/>
      <c r="AH15" s="25"/>
      <c r="AI15" s="180">
        <f>SUM(AF14:AK14)</f>
        <v>999611.04</v>
      </c>
      <c r="AJ15" s="180"/>
      <c r="AK15" s="180"/>
      <c r="AL15" s="30"/>
      <c r="AM15" s="30">
        <f>SUM(AL14:AM14)</f>
        <v>990000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49" ht="12.75">
      <c r="B16" s="3"/>
      <c r="C16" s="3"/>
      <c r="D16" s="3"/>
      <c r="E16" s="25"/>
      <c r="F16" s="25"/>
      <c r="G16" s="25"/>
      <c r="H16" s="25"/>
      <c r="I16" s="25"/>
      <c r="J16" s="25"/>
      <c r="K16" s="25"/>
      <c r="L16" s="161">
        <f>SUM(E14:N14)</f>
        <v>877611.1200000001</v>
      </c>
      <c r="M16" s="161"/>
      <c r="N16" s="161"/>
      <c r="O16" s="25"/>
      <c r="P16" s="60"/>
      <c r="Q16" s="25"/>
      <c r="R16" s="25"/>
      <c r="S16" s="25"/>
      <c r="T16" s="25"/>
      <c r="U16" s="25"/>
      <c r="V16" s="162">
        <v>25000</v>
      </c>
      <c r="W16" s="162"/>
      <c r="X16" s="162"/>
      <c r="Y16" s="25"/>
      <c r="Z16" s="25"/>
      <c r="AA16" s="25"/>
      <c r="AB16" s="161"/>
      <c r="AC16" s="161"/>
      <c r="AD16" s="161"/>
      <c r="AE16" s="28"/>
      <c r="AF16" s="25"/>
      <c r="AG16" s="25"/>
      <c r="AH16" s="25"/>
      <c r="AI16" s="161"/>
      <c r="AJ16" s="161"/>
      <c r="AK16" s="161"/>
      <c r="AL16" s="25"/>
      <c r="AM16" s="25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3.5" thickBot="1">
      <c r="B17" s="3"/>
      <c r="C17" s="57"/>
      <c r="D17" s="3"/>
      <c r="E17" s="55"/>
      <c r="F17" s="55" t="s">
        <v>35</v>
      </c>
      <c r="G17" s="54"/>
      <c r="H17" s="55"/>
      <c r="I17" s="55" t="s">
        <v>35</v>
      </c>
      <c r="J17" s="55"/>
      <c r="K17" s="55" t="s">
        <v>35</v>
      </c>
      <c r="L17" s="9"/>
      <c r="M17" s="9"/>
      <c r="N17" s="54" t="s">
        <v>35</v>
      </c>
      <c r="O17" s="9"/>
      <c r="P17" s="60" t="s">
        <v>35</v>
      </c>
      <c r="Q17" s="9"/>
      <c r="R17" s="9"/>
      <c r="S17" s="9" t="s">
        <v>35</v>
      </c>
      <c r="T17" s="9"/>
      <c r="U17" s="9"/>
      <c r="V17" s="9"/>
      <c r="W17" s="9"/>
      <c r="X17" s="73">
        <v>35705.33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5:49" ht="12.75">
      <c r="E18" s="55"/>
      <c r="F18" s="55" t="s">
        <v>36</v>
      </c>
      <c r="G18" s="54"/>
      <c r="I18" s="56" t="s">
        <v>41</v>
      </c>
      <c r="J18" s="55"/>
      <c r="K18" s="55" t="s">
        <v>39</v>
      </c>
      <c r="L18" s="9"/>
      <c r="M18" s="9"/>
      <c r="N18" s="54" t="s">
        <v>42</v>
      </c>
      <c r="O18" s="9"/>
      <c r="P18" s="60" t="s">
        <v>45</v>
      </c>
      <c r="Q18" s="9"/>
      <c r="R18" s="9"/>
      <c r="S18" s="9" t="s">
        <v>54</v>
      </c>
      <c r="T18" s="9"/>
      <c r="U18" s="75"/>
      <c r="V18" s="171" t="s">
        <v>51</v>
      </c>
      <c r="W18" s="171"/>
      <c r="X18" s="171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69"/>
      <c r="AM18" s="170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5:49" ht="13.5" thickBot="1">
      <c r="E19" s="9"/>
      <c r="F19" s="54" t="s">
        <v>37</v>
      </c>
      <c r="G19" s="9"/>
      <c r="H19" s="9"/>
      <c r="I19" s="54" t="s">
        <v>38</v>
      </c>
      <c r="J19" s="9"/>
      <c r="K19" s="158" t="s">
        <v>40</v>
      </c>
      <c r="L19" s="158"/>
      <c r="M19" s="9"/>
      <c r="N19" s="58" t="s">
        <v>43</v>
      </c>
      <c r="O19" s="9"/>
      <c r="P19" s="157" t="s">
        <v>52</v>
      </c>
      <c r="Q19" s="158"/>
      <c r="R19" s="9"/>
      <c r="S19" s="157" t="s">
        <v>53</v>
      </c>
      <c r="T19" s="157"/>
      <c r="U19" s="76"/>
      <c r="V19" s="9"/>
      <c r="W19" s="9"/>
      <c r="X19" s="9">
        <v>52581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5:49" ht="12.75">
      <c r="E20" s="3"/>
      <c r="F20" s="3"/>
      <c r="G20" s="3"/>
      <c r="H20" s="3"/>
      <c r="I20" s="3" t="s">
        <v>44</v>
      </c>
      <c r="J20" s="3"/>
      <c r="K20" s="3" t="s">
        <v>44</v>
      </c>
      <c r="L20" s="3"/>
      <c r="M20" s="3"/>
      <c r="N20" s="3" t="s">
        <v>44</v>
      </c>
      <c r="O20" s="3"/>
      <c r="P20" s="3" t="s">
        <v>44</v>
      </c>
      <c r="Q20" s="3"/>
      <c r="R20" s="3"/>
      <c r="S20" s="3" t="s">
        <v>44</v>
      </c>
      <c r="T20" s="3"/>
      <c r="U20" s="77" t="s">
        <v>35</v>
      </c>
      <c r="V20" s="3"/>
      <c r="W20" s="148"/>
      <c r="X20" s="149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85"/>
      <c r="AK20" s="156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5:49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69"/>
      <c r="Q21" s="170"/>
      <c r="R21" s="3"/>
      <c r="S21" s="3"/>
      <c r="T21" s="3"/>
      <c r="U21" s="3" t="s">
        <v>60</v>
      </c>
      <c r="V21" s="3"/>
      <c r="W21" s="150"/>
      <c r="X21" s="151" t="s">
        <v>35</v>
      </c>
      <c r="Y21" s="3" t="s">
        <v>35</v>
      </c>
      <c r="Z21" s="3"/>
      <c r="AA21" s="3" t="s">
        <v>35</v>
      </c>
      <c r="AB21" s="3"/>
      <c r="AC21" s="3" t="s">
        <v>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5:49" ht="16.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83">
        <v>2985998.44</v>
      </c>
      <c r="V22" s="184"/>
      <c r="W22" s="150"/>
      <c r="X22" s="151" t="s">
        <v>73</v>
      </c>
      <c r="Y22" s="3" t="s">
        <v>77</v>
      </c>
      <c r="Z22" s="3"/>
      <c r="AA22" s="56" t="s">
        <v>78</v>
      </c>
      <c r="AB22" s="3"/>
      <c r="AC22" s="56" t="s">
        <v>80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5:49" ht="16.5" customHeight="1">
      <c r="E23" s="3"/>
      <c r="F23" s="3"/>
      <c r="G23" s="3"/>
      <c r="H23" s="3"/>
      <c r="I23" s="3"/>
      <c r="J23" s="3"/>
      <c r="K23" s="3"/>
      <c r="L23" s="3"/>
      <c r="M23" s="155"/>
      <c r="N23" s="156"/>
      <c r="O23" s="3"/>
      <c r="P23" s="3"/>
      <c r="Q23" s="3"/>
      <c r="R23" s="3"/>
      <c r="S23" s="3"/>
      <c r="T23" s="3"/>
      <c r="U23" s="97" t="s">
        <v>61</v>
      </c>
      <c r="V23" s="97"/>
      <c r="W23" s="186">
        <f>AD15+AI15+AM15+AN14+AO14+AP14+AQ14+AR14</f>
        <v>7045010.16</v>
      </c>
      <c r="X23" s="187"/>
      <c r="Y23" s="190" t="s">
        <v>75</v>
      </c>
      <c r="Z23" s="190"/>
      <c r="AA23" s="191" t="s">
        <v>76</v>
      </c>
      <c r="AB23" s="192"/>
      <c r="AC23" s="154" t="s">
        <v>81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5:49" ht="13.5" thickBo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52"/>
      <c r="X24" s="153" t="s">
        <v>61</v>
      </c>
      <c r="Y24" s="3" t="s">
        <v>61</v>
      </c>
      <c r="Z24" s="3"/>
      <c r="AA24" s="3" t="s">
        <v>61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5:49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5:49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5:49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5:49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5:49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5:49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5:49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5:49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5:49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5:49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5:49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5:49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5:49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5:49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5:49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5:49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5:49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5:49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5:49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5:49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5:49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5:49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5:49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5:49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5:49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5:49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5:49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5:49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5:49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5:49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5:49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5:49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5:49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5:49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5:49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5:49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5:49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5:49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5:49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5:49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5:49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5:49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5:49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5:49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5:49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</sheetData>
  <sheetProtection/>
  <mergeCells count="26">
    <mergeCell ref="AL18:AM18"/>
    <mergeCell ref="K19:L19"/>
    <mergeCell ref="P19:Q19"/>
    <mergeCell ref="AB16:AD16"/>
    <mergeCell ref="AI16:AK16"/>
    <mergeCell ref="M23:N23"/>
    <mergeCell ref="L16:N16"/>
    <mergeCell ref="V16:X16"/>
    <mergeCell ref="AA23:AB23"/>
    <mergeCell ref="A1:D1"/>
    <mergeCell ref="E3:N3"/>
    <mergeCell ref="O3:X3"/>
    <mergeCell ref="W23:X23"/>
    <mergeCell ref="AL3:AM3"/>
    <mergeCell ref="P21:Q21"/>
    <mergeCell ref="S19:T19"/>
    <mergeCell ref="V18:X18"/>
    <mergeCell ref="M15:N15"/>
    <mergeCell ref="Y23:Z23"/>
    <mergeCell ref="W15:X15"/>
    <mergeCell ref="Y3:AE3"/>
    <mergeCell ref="AF3:AK3"/>
    <mergeCell ref="AD15:AE15"/>
    <mergeCell ref="AI15:AK15"/>
    <mergeCell ref="U22:V22"/>
    <mergeCell ref="AJ20:AK20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E1">
      <pane ySplit="1" topLeftCell="A10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5.25390625" style="0" customWidth="1"/>
    <col min="4" max="4" width="14.125" style="0" customWidth="1"/>
    <col min="5" max="5" width="11.00390625" style="0" customWidth="1"/>
    <col min="6" max="15" width="9.75390625" style="0" customWidth="1"/>
    <col min="16" max="16" width="13.875" style="0" customWidth="1"/>
  </cols>
  <sheetData>
    <row r="5" spans="1:5" ht="20.25" customHeight="1">
      <c r="A5" s="195" t="s">
        <v>69</v>
      </c>
      <c r="B5" s="196"/>
      <c r="C5" s="196"/>
      <c r="D5" s="196"/>
      <c r="E5" s="129" t="s">
        <v>71</v>
      </c>
    </row>
    <row r="6" spans="2:5" ht="11.25" customHeight="1" thickBot="1">
      <c r="B6" s="1"/>
      <c r="C6" s="1"/>
      <c r="D6" s="1"/>
      <c r="E6" s="1"/>
    </row>
    <row r="7" spans="6:16" ht="23.25" customHeight="1" thickBot="1">
      <c r="F7" s="175">
        <v>2011</v>
      </c>
      <c r="G7" s="176"/>
      <c r="H7" s="177"/>
      <c r="I7" s="177"/>
      <c r="J7" s="177"/>
      <c r="K7" s="177"/>
      <c r="L7" s="177"/>
      <c r="M7" s="177"/>
      <c r="N7" s="178"/>
      <c r="O7" s="178"/>
      <c r="P7" s="72" t="s">
        <v>50</v>
      </c>
    </row>
    <row r="8" spans="1:16" ht="39" thickBot="1">
      <c r="A8" s="146" t="s">
        <v>49</v>
      </c>
      <c r="B8" s="91" t="s">
        <v>3</v>
      </c>
      <c r="C8" s="90" t="s">
        <v>1</v>
      </c>
      <c r="D8" s="34" t="s">
        <v>2</v>
      </c>
      <c r="E8" s="95" t="s">
        <v>47</v>
      </c>
      <c r="F8" s="46" t="s">
        <v>8</v>
      </c>
      <c r="G8" s="47" t="s">
        <v>16</v>
      </c>
      <c r="H8" s="48" t="s">
        <v>9</v>
      </c>
      <c r="I8" s="48" t="s">
        <v>10</v>
      </c>
      <c r="J8" s="48" t="s">
        <v>17</v>
      </c>
      <c r="K8" s="48" t="s">
        <v>11</v>
      </c>
      <c r="L8" s="49" t="s">
        <v>21</v>
      </c>
      <c r="M8" s="48" t="s">
        <v>5</v>
      </c>
      <c r="N8" s="50" t="s">
        <v>22</v>
      </c>
      <c r="O8" s="71" t="s">
        <v>18</v>
      </c>
      <c r="P8" s="83" t="s">
        <v>55</v>
      </c>
    </row>
    <row r="9" spans="1:16" s="144" customFormat="1" ht="51" customHeight="1" thickBot="1">
      <c r="A9" s="134">
        <v>1</v>
      </c>
      <c r="B9" s="135" t="s">
        <v>48</v>
      </c>
      <c r="C9" s="136">
        <v>1016022973</v>
      </c>
      <c r="D9" s="137" t="s">
        <v>4</v>
      </c>
      <c r="E9" s="145">
        <v>267222.16</v>
      </c>
      <c r="F9" s="138">
        <v>33402.78</v>
      </c>
      <c r="G9" s="139"/>
      <c r="H9" s="140">
        <v>33402.78</v>
      </c>
      <c r="I9" s="140"/>
      <c r="J9" s="140"/>
      <c r="K9" s="140">
        <v>33402.78</v>
      </c>
      <c r="L9" s="140"/>
      <c r="M9" s="140">
        <v>33402.78</v>
      </c>
      <c r="N9" s="141"/>
      <c r="O9" s="142"/>
      <c r="P9" s="143">
        <f>E9-F9-H9-K9-M9</f>
        <v>133611.03999999998</v>
      </c>
    </row>
    <row r="10" spans="1:16" ht="51" customHeight="1" thickBot="1">
      <c r="A10" s="94">
        <v>2</v>
      </c>
      <c r="B10" s="93" t="s">
        <v>57</v>
      </c>
      <c r="C10" s="78" t="s">
        <v>28</v>
      </c>
      <c r="D10" s="79" t="s">
        <v>29</v>
      </c>
      <c r="E10" s="92">
        <v>1112000</v>
      </c>
      <c r="F10" s="85"/>
      <c r="G10" s="88"/>
      <c r="H10" s="88"/>
      <c r="I10" s="88">
        <v>558000</v>
      </c>
      <c r="J10" s="88"/>
      <c r="K10" s="88"/>
      <c r="L10" s="88"/>
      <c r="M10" s="88"/>
      <c r="N10" s="88"/>
      <c r="O10" s="82"/>
      <c r="P10" s="84">
        <f>E10-I10</f>
        <v>554000</v>
      </c>
    </row>
    <row r="11" spans="1:16" ht="51" customHeight="1" thickBot="1">
      <c r="A11" s="94">
        <v>3</v>
      </c>
      <c r="B11" s="93" t="s">
        <v>59</v>
      </c>
      <c r="C11" s="80" t="s">
        <v>30</v>
      </c>
      <c r="D11" s="79" t="s">
        <v>56</v>
      </c>
      <c r="E11" s="92">
        <v>1291000</v>
      </c>
      <c r="F11" s="85">
        <v>105000</v>
      </c>
      <c r="G11" s="86"/>
      <c r="H11" s="86"/>
      <c r="I11" s="86"/>
      <c r="J11" s="86"/>
      <c r="K11" s="86"/>
      <c r="L11" s="88"/>
      <c r="M11" s="88"/>
      <c r="N11" s="88"/>
      <c r="O11" s="82"/>
      <c r="P11" s="84">
        <f>E11-F11</f>
        <v>1186000</v>
      </c>
    </row>
    <row r="12" spans="1:16" ht="51" customHeight="1" thickBot="1">
      <c r="A12" s="94">
        <v>4</v>
      </c>
      <c r="B12" s="109" t="s">
        <v>23</v>
      </c>
      <c r="C12" s="78" t="s">
        <v>32</v>
      </c>
      <c r="D12" s="108" t="s">
        <v>33</v>
      </c>
      <c r="E12" s="110">
        <v>66000</v>
      </c>
      <c r="F12" s="87"/>
      <c r="G12" s="88"/>
      <c r="H12" s="88"/>
      <c r="I12" s="88"/>
      <c r="J12" s="88"/>
      <c r="K12" s="88"/>
      <c r="L12" s="88">
        <v>22000</v>
      </c>
      <c r="M12" s="88"/>
      <c r="N12" s="88"/>
      <c r="O12" s="82"/>
      <c r="P12" s="111">
        <f>E12-L12</f>
        <v>44000</v>
      </c>
    </row>
    <row r="13" spans="1:16" ht="51" customHeight="1" thickBot="1">
      <c r="A13" s="94">
        <v>5</v>
      </c>
      <c r="B13" s="114" t="s">
        <v>64</v>
      </c>
      <c r="C13" s="80" t="s">
        <v>65</v>
      </c>
      <c r="D13" s="81" t="s">
        <v>74</v>
      </c>
      <c r="E13" s="92">
        <v>4308788</v>
      </c>
      <c r="F13" s="130">
        <v>108000</v>
      </c>
      <c r="G13" s="131"/>
      <c r="H13" s="131"/>
      <c r="I13" s="131"/>
      <c r="J13" s="131"/>
      <c r="K13" s="131"/>
      <c r="L13" s="131"/>
      <c r="M13" s="131"/>
      <c r="N13" s="131"/>
      <c r="O13" s="132"/>
      <c r="P13" s="133">
        <f>E13-F13</f>
        <v>4200788</v>
      </c>
    </row>
    <row r="14" spans="2:16" ht="33" customHeight="1" thickBot="1">
      <c r="B14" s="2"/>
      <c r="C14" s="4"/>
      <c r="D14" s="11" t="s">
        <v>12</v>
      </c>
      <c r="E14" s="112">
        <f>SUM(E9:E13)</f>
        <v>7045010.16</v>
      </c>
      <c r="F14" s="112">
        <f aca="true" t="shared" si="0" ref="F14:N14">SUM(F9:F13)</f>
        <v>246402.78</v>
      </c>
      <c r="G14" s="112">
        <f t="shared" si="0"/>
        <v>0</v>
      </c>
      <c r="H14" s="112">
        <f t="shared" si="0"/>
        <v>33402.78</v>
      </c>
      <c r="I14" s="112">
        <f t="shared" si="0"/>
        <v>558000</v>
      </c>
      <c r="J14" s="112">
        <f t="shared" si="0"/>
        <v>0</v>
      </c>
      <c r="K14" s="112">
        <f t="shared" si="0"/>
        <v>33402.78</v>
      </c>
      <c r="L14" s="112">
        <f t="shared" si="0"/>
        <v>22000</v>
      </c>
      <c r="M14" s="112">
        <f t="shared" si="0"/>
        <v>33402.78</v>
      </c>
      <c r="N14" s="112">
        <f t="shared" si="0"/>
        <v>0</v>
      </c>
      <c r="O14" s="89">
        <f>SUM(O9:O9)</f>
        <v>0</v>
      </c>
      <c r="P14" s="113">
        <f>SUM(P9:P13)</f>
        <v>6118399.04</v>
      </c>
    </row>
    <row r="15" spans="2:15" ht="24" customHeight="1">
      <c r="B15" s="3"/>
      <c r="C15" s="4"/>
      <c r="D15" s="3"/>
      <c r="E15" s="3"/>
      <c r="F15" s="25"/>
      <c r="G15" s="25"/>
      <c r="H15" s="25"/>
      <c r="I15" s="25"/>
      <c r="J15" s="25"/>
      <c r="K15" s="25"/>
      <c r="L15" s="25"/>
      <c r="M15" s="25"/>
      <c r="N15" s="163">
        <f>SUM(F14:O14)</f>
        <v>926611.1200000001</v>
      </c>
      <c r="O15" s="163"/>
    </row>
    <row r="16" spans="2:15" ht="12.75">
      <c r="B16" s="3"/>
      <c r="C16" s="3"/>
      <c r="D16" s="3"/>
      <c r="E16" s="3"/>
      <c r="F16" s="25"/>
      <c r="G16" s="60"/>
      <c r="H16" s="25"/>
      <c r="I16" s="25"/>
      <c r="J16" s="25"/>
      <c r="K16" s="25"/>
      <c r="L16" s="25"/>
      <c r="M16" s="193" t="s">
        <v>67</v>
      </c>
      <c r="N16" s="194"/>
      <c r="O16" s="194"/>
    </row>
    <row r="17" spans="2:15" ht="12.75">
      <c r="B17" s="3"/>
      <c r="C17" s="57"/>
      <c r="D17" s="3"/>
      <c r="E17" s="3"/>
      <c r="F17" s="9"/>
      <c r="G17" s="60"/>
      <c r="H17" s="9"/>
      <c r="I17" s="9"/>
      <c r="J17" s="9"/>
      <c r="K17" s="9"/>
      <c r="L17" s="9"/>
      <c r="M17" s="9"/>
      <c r="N17" s="9"/>
      <c r="O17" s="9"/>
    </row>
  </sheetData>
  <sheetProtection/>
  <mergeCells count="4">
    <mergeCell ref="A5:D5"/>
    <mergeCell ref="F7:O7"/>
    <mergeCell ref="N15:O15"/>
    <mergeCell ref="M16:O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karolinka</cp:lastModifiedBy>
  <cp:lastPrinted>2011-05-19T06:48:49Z</cp:lastPrinted>
  <dcterms:created xsi:type="dcterms:W3CDTF">2004-08-25T09:53:46Z</dcterms:created>
  <dcterms:modified xsi:type="dcterms:W3CDTF">2011-09-23T11:36:36Z</dcterms:modified>
  <cp:category/>
  <cp:version/>
  <cp:contentType/>
  <cp:contentStatus/>
</cp:coreProperties>
</file>