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jekt na 2012" sheetId="1" r:id="rId1"/>
  </sheets>
  <definedNames>
    <definedName name="_xlnm.Print_Area" localSheetId="0">'Projekt na 2012'!$A$1:$J$156</definedName>
  </definedNames>
  <calcPr fullCalcOnLoad="1"/>
</workbook>
</file>

<file path=xl/sharedStrings.xml><?xml version="1.0" encoding="utf-8"?>
<sst xmlns="http://schemas.openxmlformats.org/spreadsheetml/2006/main" count="210" uniqueCount="153">
  <si>
    <t>Dział</t>
  </si>
  <si>
    <t>bieżące</t>
  </si>
  <si>
    <t>010</t>
  </si>
  <si>
    <t xml:space="preserve">Rolnictwo i łowiectwo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</si>
  <si>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</si>
  <si>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</si>
  <si>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</si>
  <si>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</si>
  <si>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</si>
  <si>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</si>
  <si>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</si>
  <si>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</si>
  <si>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700</t>
  </si>
  <si>
    <t>Gospodarka mieszkaniowa</t>
  </si>
  <si>
    <t>Wpływy z opłat za zarząd, użytkowanie i użytkowanie wieczyste nieruchomości</t>
  </si>
  <si>
    <t>710</t>
  </si>
  <si>
    <t>Działalność usługowa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</si>
  <si>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</si>
  <si>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</si>
  <si>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</si>
  <si>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różnych opłat</t>
  </si>
  <si>
    <t>Pozostałe odsetki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</si>
  <si>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</si>
  <si>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</si>
  <si>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</si>
  <si>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</si>
  <si>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Podatek dochodowy od osób fizycznych</t>
  </si>
  <si>
    <t xml:space="preserve">Podatek dochodowy od osób prawnych 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</si>
  <si>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</si>
  <si>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</si>
  <si>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</si>
  <si>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</si>
  <si>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</si>
  <si>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</si>
  <si>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851</t>
  </si>
  <si>
    <t>Ochrona zdrowia</t>
  </si>
  <si>
    <t>852</t>
  </si>
  <si>
    <t>Pomoc społeczna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</si>
  <si>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</si>
  <si>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</si>
  <si>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</si>
  <si>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</si>
  <si>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</si>
  <si>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</si>
  <si>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</si>
  <si>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926</t>
  </si>
  <si>
    <t>Dochody ogółem</t>
  </si>
  <si>
    <t>Przewodniczący Rady Powiatu Mławskiego</t>
  </si>
  <si>
    <t>środki europejskie i inne środki pochodzące ze źródeł zagranicznych, niepodlegające zwrotowi</t>
  </si>
  <si>
    <t>w tym:</t>
  </si>
  <si>
    <t>Ogółem</t>
  </si>
  <si>
    <t>Wpływy z opłaty komunikacyjnej</t>
  </si>
  <si>
    <t>Wpływy z innych lokalnych opłat pobieranych przez jednostki samorządu trytorialnego na podsatwie odrębnych ustaw</t>
  </si>
  <si>
    <t>Wpływy z opłat za koncesje i licencje</t>
  </si>
  <si>
    <t>Wpływy z tytułu dopłatnego nabycia prawa własności oraz prawa użytkowania wieczystego nieruchomości</t>
  </si>
  <si>
    <t>Źródło dochodów*</t>
  </si>
  <si>
    <t>z tego :</t>
  </si>
  <si>
    <t>majątkowe</t>
  </si>
  <si>
    <t>dotacje</t>
  </si>
  <si>
    <t>Wpływy od rodziców z tytułu odpłatności za utrzymanie dzieci (wychowanków) w placówkach opiekuńczo-wychowawczych i rodzinach zastępczych</t>
  </si>
  <si>
    <t xml:space="preserve">Dotacje otrzymane z państwowych funduszy celowych na realizację zadań bieżących jednostek sektora finansów publicznych </t>
  </si>
  <si>
    <t>900</t>
  </si>
  <si>
    <t>Gospodarka komunalna i ochrona środowiska</t>
  </si>
  <si>
    <t>Rozdział</t>
  </si>
  <si>
    <t>01005</t>
  </si>
  <si>
    <t>02001</t>
  </si>
  <si>
    <t>Gospodarka leśna</t>
  </si>
  <si>
    <t>60014</t>
  </si>
  <si>
    <t>Drogi publiczne powiatowe</t>
  </si>
  <si>
    <t>70005</t>
  </si>
  <si>
    <t>Gospodarka gruntami i nieruchomościami</t>
  </si>
  <si>
    <t>71013</t>
  </si>
  <si>
    <t>71014</t>
  </si>
  <si>
    <t>71015</t>
  </si>
  <si>
    <t>71095</t>
  </si>
  <si>
    <t>Prace geodezyjne i kartograficzne (nieinwestycyjne)</t>
  </si>
  <si>
    <t>Opracowania geodezyjne i kratograficzne</t>
  </si>
  <si>
    <t>Nadzór budowlany</t>
  </si>
  <si>
    <t>Pozostała działalność</t>
  </si>
  <si>
    <t>75011</t>
  </si>
  <si>
    <t>Urzędy wojewódzkie</t>
  </si>
  <si>
    <t>75020</t>
  </si>
  <si>
    <t>75045</t>
  </si>
  <si>
    <t>Starostwa powiatowe</t>
  </si>
  <si>
    <t>Kwalifikacja wojskowa</t>
  </si>
  <si>
    <t>75411</t>
  </si>
  <si>
    <t>75414</t>
  </si>
  <si>
    <t xml:space="preserve">Komendy powiatowe Państwowej Straży Pożarnej </t>
  </si>
  <si>
    <t>Obrona cywilna</t>
  </si>
  <si>
    <t>75618</t>
  </si>
  <si>
    <t>75622</t>
  </si>
  <si>
    <t>Udziały powiatów w podatkach stanowiących dochód budżetu powiatu</t>
  </si>
  <si>
    <t>Wpływy z innych opłat stanowiących dochody jednostek samorządu terytorialnego na podstawie ustaw</t>
  </si>
  <si>
    <t>75801</t>
  </si>
  <si>
    <t>75803</t>
  </si>
  <si>
    <t>75832</t>
  </si>
  <si>
    <t>Część oświatowa subwencji ogólnej dla jednostek samorządu terytorialnego</t>
  </si>
  <si>
    <t>Część wyrównawcza subwencji ogólnej dla powiatów</t>
  </si>
  <si>
    <t>Część równoważąca subwencji ogólnej dla powiatów</t>
  </si>
  <si>
    <t>80102</t>
  </si>
  <si>
    <t>80105</t>
  </si>
  <si>
    <t>80111</t>
  </si>
  <si>
    <t>80120</t>
  </si>
  <si>
    <t>80130</t>
  </si>
  <si>
    <t>80142</t>
  </si>
  <si>
    <t>Szkoły podstawowe specjalne</t>
  </si>
  <si>
    <t>Przedszkola specjalne</t>
  </si>
  <si>
    <t>Gimnazja specjalne</t>
  </si>
  <si>
    <t>Licea ogólnokształacące</t>
  </si>
  <si>
    <t>Szkoły zawodowe</t>
  </si>
  <si>
    <t>Ośrodki szkolenia, dokszałcania i doskonalenia</t>
  </si>
  <si>
    <t>85156</t>
  </si>
  <si>
    <t>Składki na ubezpieczenia zdrowotne oraz świadczenia dla osób nie objętych obowiązkiem ubezpieczenia zdrowotnego</t>
  </si>
  <si>
    <t>85201</t>
  </si>
  <si>
    <t>85203</t>
  </si>
  <si>
    <t>85204</t>
  </si>
  <si>
    <t>85205</t>
  </si>
  <si>
    <t>85220</t>
  </si>
  <si>
    <t>Placówki opiekuńczo-wychowawcze</t>
  </si>
  <si>
    <t>Ośrodki wsparcia</t>
  </si>
  <si>
    <t>Rodziny zastępcze</t>
  </si>
  <si>
    <t>Zadania w zakresie przeciwdziałania przemocy w rodzinie</t>
  </si>
  <si>
    <t>Jednostki specjalistycznegp poradnictwa, mieszkania chronione i ośrodki interwencji kryzysowej</t>
  </si>
  <si>
    <t>85321</t>
  </si>
  <si>
    <t>85324</t>
  </si>
  <si>
    <t>85333</t>
  </si>
  <si>
    <t>85395</t>
  </si>
  <si>
    <t>Zespoły do spraw orzekania o niepełnosprawności</t>
  </si>
  <si>
    <t>Państwowy Fundusz Rehabilitacji Osób Niepełnosprawnych</t>
  </si>
  <si>
    <t>Powiatowe urzędy pracy</t>
  </si>
  <si>
    <t>85403</t>
  </si>
  <si>
    <t>85406</t>
  </si>
  <si>
    <t>85410</t>
  </si>
  <si>
    <t>85415</t>
  </si>
  <si>
    <t>Specjalne ośrodki szkolno-wychowawcze</t>
  </si>
  <si>
    <t>Poradnie psychologiczo-pedagogiczne, w tym poradnie specjalistyczne</t>
  </si>
  <si>
    <t>Internaty i bursy szkolne</t>
  </si>
  <si>
    <t>Pomoc materialne dla uczniów</t>
  </si>
  <si>
    <t>90019</t>
  </si>
  <si>
    <t>Wpływy i wydatki związane z gromadzeniem środków z opłat i kar za korzystanie ze środkowiska</t>
  </si>
  <si>
    <t>92601</t>
  </si>
  <si>
    <t>Obiekty sportowe</t>
  </si>
  <si>
    <t xml:space="preserve">Dochody budżetu powiatu na 2012 r. </t>
  </si>
  <si>
    <t>Planowane dochody na 2012 r</t>
  </si>
  <si>
    <t>Otrzymane spadki,zapisy i darowizny w postaci pieniężnej</t>
  </si>
  <si>
    <t>80195</t>
  </si>
  <si>
    <t xml:space="preserve">Kultura fizyczna </t>
  </si>
  <si>
    <t>01041</t>
  </si>
  <si>
    <t>Programy rozwoju Obszarów Wiejskich 2007-2013</t>
  </si>
  <si>
    <t>Dotacje celowe w ramach programów finansowanych z udziałem środków europejskich oraz środków, o których mowa w art. 5 ust.1 pkt 3 oraz ust. 3 pkt 5 i 6 ustawy, lub płatności w ramach budżetu środków europejskich</t>
  </si>
  <si>
    <t>Prace geodezyjno-urządzeniowe na potrzeby rolnictwa</t>
  </si>
  <si>
    <t>Załącznik Nr 1 do uchwały budżetowej powiatu na rok 2012 Rady Powiatu Mławskiego Nr XIII/85/2011  z dnia 29.12.2011 r.</t>
  </si>
  <si>
    <t xml:space="preserve">Michał Danielewicz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</si>
</sst>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Times New Roman"/>
      <family val="1"/>
    </font>
    <font>
      <sz val="9"/>
      <name val="Arial CE"/>
      <family val="0"/>
    </font>
    <font>
      <i/>
      <u val="single"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Arial CE"/>
      <family val="2"/>
    </font>
    <font>
      <b/>
      <sz val="9"/>
      <name val="Arial CE"/>
      <family val="0"/>
    </font>
    <font>
      <b/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/>
    </xf>
    <xf numFmtId="49" fontId="8" fillId="36" borderId="1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vertical="center"/>
    </xf>
    <xf numFmtId="4" fontId="8" fillId="36" borderId="11" xfId="0" applyNumberFormat="1" applyFont="1" applyFill="1" applyBorder="1" applyAlignment="1">
      <alignment/>
    </xf>
    <xf numFmtId="49" fontId="8" fillId="35" borderId="11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8" fillId="36" borderId="12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8" fillId="36" borderId="12" xfId="0" applyFont="1" applyFill="1" applyBorder="1" applyAlignment="1">
      <alignment wrapText="1"/>
    </xf>
    <xf numFmtId="4" fontId="8" fillId="36" borderId="12" xfId="0" applyNumberFormat="1" applyFont="1" applyFill="1" applyBorder="1" applyAlignment="1">
      <alignment horizontal="right"/>
    </xf>
    <xf numFmtId="4" fontId="8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49" fontId="8" fillId="34" borderId="12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vertical="center" wrapText="1"/>
    </xf>
    <xf numFmtId="4" fontId="8" fillId="36" borderId="14" xfId="0" applyNumberFormat="1" applyFont="1" applyFill="1" applyBorder="1" applyAlignment="1">
      <alignment/>
    </xf>
    <xf numFmtId="49" fontId="8" fillId="34" borderId="14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center" wrapText="1"/>
    </xf>
    <xf numFmtId="4" fontId="8" fillId="36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" fontId="8" fillId="36" borderId="17" xfId="0" applyNumberFormat="1" applyFont="1" applyFill="1" applyBorder="1" applyAlignment="1">
      <alignment/>
    </xf>
    <xf numFmtId="49" fontId="8" fillId="36" borderId="16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36" borderId="14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67"/>
  <sheetViews>
    <sheetView tabSelected="1" workbookViewId="0" topLeftCell="A1">
      <selection activeCell="A1" sqref="A1:J150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41.00390625" style="0" customWidth="1"/>
    <col min="4" max="4" width="12.75390625" style="0" customWidth="1"/>
    <col min="5" max="6" width="12.375" style="0" customWidth="1"/>
    <col min="7" max="7" width="17.75390625" style="0" customWidth="1"/>
    <col min="8" max="8" width="13.25390625" style="0" customWidth="1"/>
    <col min="9" max="9" width="11.75390625" style="0" customWidth="1"/>
    <col min="10" max="10" width="18.25390625" style="0" customWidth="1"/>
    <col min="11" max="16" width="9.125" style="19" customWidth="1"/>
  </cols>
  <sheetData>
    <row r="2" spans="5:9" ht="12.75" customHeight="1">
      <c r="E2" s="8"/>
      <c r="F2" s="8"/>
      <c r="G2" s="86" t="s">
        <v>151</v>
      </c>
      <c r="H2" s="86"/>
      <c r="I2" s="86"/>
    </row>
    <row r="3" spans="4:9" ht="29.25" customHeight="1">
      <c r="D3" s="8"/>
      <c r="E3" s="8"/>
      <c r="F3" s="8"/>
      <c r="G3" s="86"/>
      <c r="H3" s="86"/>
      <c r="I3" s="86"/>
    </row>
    <row r="4" ht="9" customHeight="1"/>
    <row r="5" spans="3:6" ht="19.5" customHeight="1">
      <c r="C5" s="24" t="s">
        <v>142</v>
      </c>
      <c r="D5" s="13"/>
      <c r="E5" s="13"/>
      <c r="F5" s="13"/>
    </row>
    <row r="6" ht="11.25" customHeight="1">
      <c r="C6" s="1"/>
    </row>
    <row r="7" spans="1:10" ht="11.25" customHeight="1">
      <c r="A7" s="78" t="s">
        <v>0</v>
      </c>
      <c r="B7" s="78" t="s">
        <v>63</v>
      </c>
      <c r="C7" s="78" t="s">
        <v>55</v>
      </c>
      <c r="D7" s="88" t="s">
        <v>143</v>
      </c>
      <c r="E7" s="88"/>
      <c r="F7" s="88"/>
      <c r="G7" s="88"/>
      <c r="H7" s="88"/>
      <c r="I7" s="88"/>
      <c r="J7" s="89"/>
    </row>
    <row r="8" spans="1:10" ht="11.25" customHeight="1">
      <c r="A8" s="87"/>
      <c r="B8" s="87"/>
      <c r="C8" s="87"/>
      <c r="D8" s="90" t="s">
        <v>50</v>
      </c>
      <c r="E8" s="93" t="s">
        <v>56</v>
      </c>
      <c r="F8" s="93"/>
      <c r="G8" s="93"/>
      <c r="H8" s="93"/>
      <c r="I8" s="93"/>
      <c r="J8" s="81"/>
    </row>
    <row r="9" spans="1:10" ht="11.25" customHeight="1">
      <c r="A9" s="73"/>
      <c r="B9" s="73"/>
      <c r="C9" s="73"/>
      <c r="D9" s="91"/>
      <c r="E9" s="94" t="s">
        <v>1</v>
      </c>
      <c r="F9" s="80" t="s">
        <v>49</v>
      </c>
      <c r="G9" s="81"/>
      <c r="H9" s="78" t="s">
        <v>57</v>
      </c>
      <c r="I9" s="80" t="s">
        <v>49</v>
      </c>
      <c r="J9" s="81"/>
    </row>
    <row r="10" spans="1:10" ht="71.25" customHeight="1">
      <c r="A10" s="73"/>
      <c r="B10" s="73"/>
      <c r="C10" s="74"/>
      <c r="D10" s="92"/>
      <c r="E10" s="95"/>
      <c r="F10" s="75" t="s">
        <v>58</v>
      </c>
      <c r="G10" s="76" t="s">
        <v>48</v>
      </c>
      <c r="H10" s="79"/>
      <c r="I10" s="77" t="s">
        <v>58</v>
      </c>
      <c r="J10" s="76" t="s">
        <v>48</v>
      </c>
    </row>
    <row r="11" spans="1:16" s="17" customFormat="1" ht="11.2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0"/>
      <c r="L11" s="20"/>
      <c r="M11" s="20"/>
      <c r="N11" s="20"/>
      <c r="O11" s="20"/>
      <c r="P11" s="20"/>
    </row>
    <row r="12" spans="1:28" s="5" customFormat="1" ht="19.5" customHeight="1">
      <c r="A12" s="26" t="s">
        <v>2</v>
      </c>
      <c r="B12" s="27"/>
      <c r="C12" s="28" t="s">
        <v>3</v>
      </c>
      <c r="D12" s="29">
        <f>D14+D15</f>
        <v>2027227.6</v>
      </c>
      <c r="E12" s="29">
        <f aca="true" t="shared" si="0" ref="E12:J12">E14+E15</f>
        <v>55000</v>
      </c>
      <c r="F12" s="29">
        <f t="shared" si="0"/>
        <v>55000</v>
      </c>
      <c r="G12" s="29">
        <f t="shared" si="0"/>
        <v>0</v>
      </c>
      <c r="H12" s="29">
        <f t="shared" si="0"/>
        <v>1972227.6</v>
      </c>
      <c r="I12" s="29">
        <f t="shared" si="0"/>
        <v>0</v>
      </c>
      <c r="J12" s="29">
        <f t="shared" si="0"/>
        <v>1972227.6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5" customFormat="1" ht="30.75" customHeight="1">
      <c r="A13" s="30"/>
      <c r="B13" s="27" t="s">
        <v>64</v>
      </c>
      <c r="C13" s="31" t="s">
        <v>150</v>
      </c>
      <c r="D13" s="29">
        <f>D14</f>
        <v>55000</v>
      </c>
      <c r="E13" s="29">
        <f>E14</f>
        <v>55000</v>
      </c>
      <c r="F13" s="29">
        <f>F14</f>
        <v>55000</v>
      </c>
      <c r="G13" s="29"/>
      <c r="H13" s="29"/>
      <c r="I13" s="29"/>
      <c r="J13" s="2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54.75" customHeight="1">
      <c r="A14" s="32"/>
      <c r="B14" s="33"/>
      <c r="C14" s="34" t="s">
        <v>4</v>
      </c>
      <c r="D14" s="35">
        <f>E14+H14</f>
        <v>55000</v>
      </c>
      <c r="E14" s="35">
        <f>SUM(F14:G14)</f>
        <v>55000</v>
      </c>
      <c r="F14" s="35">
        <v>55000</v>
      </c>
      <c r="G14" s="35">
        <v>0</v>
      </c>
      <c r="H14" s="35">
        <f>SUM(I14:J14)</f>
        <v>0</v>
      </c>
      <c r="I14" s="35">
        <v>0</v>
      </c>
      <c r="J14" s="36"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9.25" customHeight="1">
      <c r="A15" s="32"/>
      <c r="B15" s="27" t="s">
        <v>147</v>
      </c>
      <c r="C15" s="31" t="s">
        <v>148</v>
      </c>
      <c r="D15" s="29">
        <f>D16</f>
        <v>1972227.6</v>
      </c>
      <c r="E15" s="29">
        <f aca="true" t="shared" si="1" ref="E15:J15">E16</f>
        <v>0</v>
      </c>
      <c r="F15" s="29">
        <f t="shared" si="1"/>
        <v>0</v>
      </c>
      <c r="G15" s="29">
        <f t="shared" si="1"/>
        <v>0</v>
      </c>
      <c r="H15" s="29">
        <f t="shared" si="1"/>
        <v>1972227.6</v>
      </c>
      <c r="I15" s="29">
        <f t="shared" si="1"/>
        <v>0</v>
      </c>
      <c r="J15" s="29">
        <f t="shared" si="1"/>
        <v>1972227.6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62.25" customHeight="1">
      <c r="A16" s="32"/>
      <c r="B16" s="33"/>
      <c r="C16" s="37" t="s">
        <v>149</v>
      </c>
      <c r="D16" s="35">
        <f>E16+H16</f>
        <v>1972227.6</v>
      </c>
      <c r="E16" s="35">
        <f>SUM(F16:G16)</f>
        <v>0</v>
      </c>
      <c r="F16" s="35">
        <v>0</v>
      </c>
      <c r="G16" s="35">
        <v>0</v>
      </c>
      <c r="H16" s="35">
        <f>SUM(I16:J16)</f>
        <v>1972227.6</v>
      </c>
      <c r="I16" s="35">
        <v>0</v>
      </c>
      <c r="J16" s="36">
        <v>1972227.6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5" customFormat="1" ht="21.75" customHeight="1">
      <c r="A17" s="26" t="s">
        <v>5</v>
      </c>
      <c r="B17" s="27"/>
      <c r="C17" s="31" t="s">
        <v>6</v>
      </c>
      <c r="D17" s="29">
        <f>D19</f>
        <v>297144</v>
      </c>
      <c r="E17" s="29">
        <f aca="true" t="shared" si="2" ref="E17:J17">E19</f>
        <v>297144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5" customFormat="1" ht="21.75" customHeight="1">
      <c r="A18" s="30"/>
      <c r="B18" s="27" t="s">
        <v>65</v>
      </c>
      <c r="C18" s="31" t="s">
        <v>66</v>
      </c>
      <c r="D18" s="38">
        <f>D19</f>
        <v>297144</v>
      </c>
      <c r="E18" s="38">
        <f>E19</f>
        <v>297144</v>
      </c>
      <c r="F18" s="38">
        <f>F19</f>
        <v>0</v>
      </c>
      <c r="G18" s="38">
        <v>0</v>
      </c>
      <c r="H18" s="29">
        <v>0</v>
      </c>
      <c r="I18" s="29">
        <v>0</v>
      </c>
      <c r="J18" s="29"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48.75" customHeight="1">
      <c r="A19" s="32"/>
      <c r="B19" s="32"/>
      <c r="C19" s="39" t="s">
        <v>7</v>
      </c>
      <c r="D19" s="40">
        <f>E19+H19</f>
        <v>297144</v>
      </c>
      <c r="E19" s="41">
        <v>297144</v>
      </c>
      <c r="F19" s="41">
        <v>0</v>
      </c>
      <c r="G19" s="41">
        <v>0</v>
      </c>
      <c r="H19" s="36">
        <v>0</v>
      </c>
      <c r="I19" s="36">
        <v>0</v>
      </c>
      <c r="J19" s="36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5" customFormat="1" ht="21" customHeight="1">
      <c r="A20" s="26" t="s">
        <v>8</v>
      </c>
      <c r="B20" s="27"/>
      <c r="C20" s="42" t="s">
        <v>9</v>
      </c>
      <c r="D20" s="43">
        <f>D21</f>
        <v>77162</v>
      </c>
      <c r="E20" s="43">
        <f>E21</f>
        <v>77162</v>
      </c>
      <c r="F20" s="43">
        <f>SUM(F22:F23)</f>
        <v>0</v>
      </c>
      <c r="G20" s="43">
        <f>SUM(G22:G23)</f>
        <v>0</v>
      </c>
      <c r="H20" s="43">
        <f>SUM(H22:H23)</f>
        <v>0</v>
      </c>
      <c r="I20" s="43">
        <f>SUM(I22:I23)</f>
        <v>0</v>
      </c>
      <c r="J20" s="44">
        <f>SUM(J22:J23)</f>
        <v>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5" customFormat="1" ht="21" customHeight="1">
      <c r="A21" s="30"/>
      <c r="B21" s="27" t="s">
        <v>67</v>
      </c>
      <c r="C21" s="42" t="s">
        <v>68</v>
      </c>
      <c r="D21" s="43">
        <f>SUM(D22:D23)</f>
        <v>77162</v>
      </c>
      <c r="E21" s="43">
        <f>SUM(E22:E23)</f>
        <v>77162</v>
      </c>
      <c r="F21" s="43">
        <f>F22</f>
        <v>0</v>
      </c>
      <c r="G21" s="43">
        <v>0</v>
      </c>
      <c r="H21" s="43"/>
      <c r="I21" s="43"/>
      <c r="J21" s="44">
        <v>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10" ht="63.75" customHeight="1">
      <c r="A22" s="32"/>
      <c r="B22" s="32"/>
      <c r="C22" s="37" t="s">
        <v>10</v>
      </c>
      <c r="D22" s="40">
        <f>E22+H22</f>
        <v>23162</v>
      </c>
      <c r="E22" s="40">
        <v>23162</v>
      </c>
      <c r="F22" s="40">
        <v>0</v>
      </c>
      <c r="G22" s="40">
        <v>0</v>
      </c>
      <c r="H22" s="36">
        <v>0</v>
      </c>
      <c r="I22" s="36">
        <v>0</v>
      </c>
      <c r="J22" s="36">
        <v>0</v>
      </c>
    </row>
    <row r="23" spans="1:10" ht="23.25" customHeight="1">
      <c r="A23" s="32"/>
      <c r="B23" s="32"/>
      <c r="C23" s="45" t="s">
        <v>11</v>
      </c>
      <c r="D23" s="40">
        <f>E23+H23</f>
        <v>54000</v>
      </c>
      <c r="E23" s="40">
        <v>54000</v>
      </c>
      <c r="F23" s="40">
        <v>0</v>
      </c>
      <c r="G23" s="40">
        <v>0</v>
      </c>
      <c r="H23" s="35">
        <v>0</v>
      </c>
      <c r="I23" s="36">
        <v>0</v>
      </c>
      <c r="J23" s="36">
        <v>0</v>
      </c>
    </row>
    <row r="24" spans="1:27" s="5" customFormat="1" ht="19.5" customHeight="1">
      <c r="A24" s="26" t="s">
        <v>12</v>
      </c>
      <c r="B24" s="27"/>
      <c r="C24" s="28" t="s">
        <v>13</v>
      </c>
      <c r="D24" s="29">
        <f>D25</f>
        <v>61545</v>
      </c>
      <c r="E24" s="29">
        <f aca="true" t="shared" si="3" ref="E24:J24">E25</f>
        <v>41541</v>
      </c>
      <c r="F24" s="29">
        <f t="shared" si="3"/>
        <v>32000</v>
      </c>
      <c r="G24" s="29">
        <f t="shared" si="3"/>
        <v>0</v>
      </c>
      <c r="H24" s="29">
        <f t="shared" si="3"/>
        <v>20004</v>
      </c>
      <c r="I24" s="29">
        <f t="shared" si="3"/>
        <v>0</v>
      </c>
      <c r="J24" s="29">
        <f t="shared" si="3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5" customFormat="1" ht="19.5" customHeight="1">
      <c r="A25" s="30"/>
      <c r="B25" s="27" t="s">
        <v>69</v>
      </c>
      <c r="C25" s="28" t="s">
        <v>70</v>
      </c>
      <c r="D25" s="29">
        <f aca="true" t="shared" si="4" ref="D25:J25">SUM(D26:D30)</f>
        <v>61545</v>
      </c>
      <c r="E25" s="29">
        <f t="shared" si="4"/>
        <v>41541</v>
      </c>
      <c r="F25" s="29">
        <f t="shared" si="4"/>
        <v>32000</v>
      </c>
      <c r="G25" s="29">
        <f t="shared" si="4"/>
        <v>0</v>
      </c>
      <c r="H25" s="29">
        <f t="shared" si="4"/>
        <v>20004</v>
      </c>
      <c r="I25" s="29">
        <f t="shared" si="4"/>
        <v>0</v>
      </c>
      <c r="J25" s="29">
        <f t="shared" si="4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10" ht="27.75" customHeight="1">
      <c r="A26" s="32"/>
      <c r="B26" s="32"/>
      <c r="C26" s="37" t="s">
        <v>14</v>
      </c>
      <c r="D26" s="35">
        <f>E26+H26</f>
        <v>969</v>
      </c>
      <c r="E26" s="35">
        <v>969</v>
      </c>
      <c r="F26" s="35">
        <v>0</v>
      </c>
      <c r="G26" s="35">
        <v>0</v>
      </c>
      <c r="H26" s="35">
        <v>0</v>
      </c>
      <c r="I26" s="36">
        <v>0</v>
      </c>
      <c r="J26" s="36">
        <v>0</v>
      </c>
    </row>
    <row r="27" spans="1:10" ht="60.75" customHeight="1">
      <c r="A27" s="32"/>
      <c r="B27" s="32"/>
      <c r="C27" s="37" t="s">
        <v>10</v>
      </c>
      <c r="D27" s="35">
        <f>E27+H27</f>
        <v>6572</v>
      </c>
      <c r="E27" s="35">
        <v>6572</v>
      </c>
      <c r="F27" s="35">
        <v>0</v>
      </c>
      <c r="G27" s="35">
        <v>0</v>
      </c>
      <c r="H27" s="35">
        <v>0</v>
      </c>
      <c r="I27" s="36">
        <v>0</v>
      </c>
      <c r="J27" s="36">
        <v>0</v>
      </c>
    </row>
    <row r="28" spans="1:10" ht="42.75" customHeight="1">
      <c r="A28" s="32"/>
      <c r="B28" s="33"/>
      <c r="C28" s="46" t="s">
        <v>54</v>
      </c>
      <c r="D28" s="35">
        <f>E28+H28</f>
        <v>20004</v>
      </c>
      <c r="E28" s="35">
        <v>0</v>
      </c>
      <c r="F28" s="35">
        <v>0</v>
      </c>
      <c r="G28" s="35">
        <v>0</v>
      </c>
      <c r="H28" s="35">
        <v>20004</v>
      </c>
      <c r="I28" s="36">
        <v>0</v>
      </c>
      <c r="J28" s="36">
        <v>0</v>
      </c>
    </row>
    <row r="29" spans="1:10" ht="19.5" customHeight="1">
      <c r="A29" s="32"/>
      <c r="B29" s="33"/>
      <c r="C29" s="46" t="s">
        <v>21</v>
      </c>
      <c r="D29" s="35">
        <f>E29+H29</f>
        <v>2000</v>
      </c>
      <c r="E29" s="35">
        <v>2000</v>
      </c>
      <c r="F29" s="35">
        <v>0</v>
      </c>
      <c r="G29" s="35">
        <v>0</v>
      </c>
      <c r="H29" s="35">
        <v>0</v>
      </c>
      <c r="I29" s="36">
        <v>0</v>
      </c>
      <c r="J29" s="36">
        <v>0</v>
      </c>
    </row>
    <row r="30" spans="1:10" ht="55.5" customHeight="1">
      <c r="A30" s="32"/>
      <c r="B30" s="33"/>
      <c r="C30" s="34" t="s">
        <v>4</v>
      </c>
      <c r="D30" s="35">
        <f>E30+H30</f>
        <v>32000</v>
      </c>
      <c r="E30" s="35">
        <f>SUM(F30:G30)</f>
        <v>32000</v>
      </c>
      <c r="F30" s="35">
        <v>32000</v>
      </c>
      <c r="G30" s="35">
        <v>0</v>
      </c>
      <c r="H30" s="35">
        <v>0</v>
      </c>
      <c r="I30" s="36">
        <v>0</v>
      </c>
      <c r="J30" s="36">
        <v>0</v>
      </c>
    </row>
    <row r="31" spans="1:27" s="5" customFormat="1" ht="19.5" customHeight="1">
      <c r="A31" s="26" t="s">
        <v>15</v>
      </c>
      <c r="B31" s="27"/>
      <c r="C31" s="28" t="s">
        <v>16</v>
      </c>
      <c r="D31" s="29">
        <f>D32+D34+D36+D38</f>
        <v>828500</v>
      </c>
      <c r="E31" s="29">
        <f aca="true" t="shared" si="5" ref="E31:J31">E32+E34+E36+E38</f>
        <v>828500</v>
      </c>
      <c r="F31" s="29">
        <f t="shared" si="5"/>
        <v>395500</v>
      </c>
      <c r="G31" s="29">
        <f t="shared" si="5"/>
        <v>0</v>
      </c>
      <c r="H31" s="29">
        <f t="shared" si="5"/>
        <v>0</v>
      </c>
      <c r="I31" s="29">
        <f t="shared" si="5"/>
        <v>0</v>
      </c>
      <c r="J31" s="29">
        <f t="shared" si="5"/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5" customFormat="1" ht="28.5" customHeight="1">
      <c r="A32" s="30"/>
      <c r="B32" s="27" t="s">
        <v>71</v>
      </c>
      <c r="C32" s="31" t="s">
        <v>75</v>
      </c>
      <c r="D32" s="29">
        <f>D33</f>
        <v>25000</v>
      </c>
      <c r="E32" s="29">
        <f aca="true" t="shared" si="6" ref="E32:J32">E33</f>
        <v>25000</v>
      </c>
      <c r="F32" s="29">
        <f t="shared" si="6"/>
        <v>25000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6" customFormat="1" ht="53.25" customHeight="1">
      <c r="A33" s="30"/>
      <c r="B33" s="47"/>
      <c r="C33" s="34" t="s">
        <v>4</v>
      </c>
      <c r="D33" s="48">
        <f>E33+H33</f>
        <v>25000</v>
      </c>
      <c r="E33" s="48">
        <f>SUM(F33:G33)</f>
        <v>25000</v>
      </c>
      <c r="F33" s="48">
        <v>25000</v>
      </c>
      <c r="G33" s="48">
        <v>0</v>
      </c>
      <c r="H33" s="48">
        <v>0</v>
      </c>
      <c r="I33" s="48">
        <v>0</v>
      </c>
      <c r="J33" s="48">
        <v>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5" customFormat="1" ht="19.5" customHeight="1">
      <c r="A34" s="30"/>
      <c r="B34" s="27" t="s">
        <v>72</v>
      </c>
      <c r="C34" s="28" t="s">
        <v>76</v>
      </c>
      <c r="D34" s="29">
        <f>D35</f>
        <v>30000</v>
      </c>
      <c r="E34" s="29">
        <f aca="true" t="shared" si="7" ref="E34:J34">E35</f>
        <v>30000</v>
      </c>
      <c r="F34" s="29">
        <f t="shared" si="7"/>
        <v>30000</v>
      </c>
      <c r="G34" s="29">
        <f t="shared" si="7"/>
        <v>0</v>
      </c>
      <c r="H34" s="29">
        <f t="shared" si="7"/>
        <v>0</v>
      </c>
      <c r="I34" s="29">
        <f t="shared" si="7"/>
        <v>0</v>
      </c>
      <c r="J34" s="29">
        <f t="shared" si="7"/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6" customFormat="1" ht="54" customHeight="1">
      <c r="A35" s="30"/>
      <c r="B35" s="47"/>
      <c r="C35" s="34" t="s">
        <v>4</v>
      </c>
      <c r="D35" s="48">
        <f>E35+H35</f>
        <v>30000</v>
      </c>
      <c r="E35" s="48">
        <f>SUM(F35:G35)</f>
        <v>30000</v>
      </c>
      <c r="F35" s="48">
        <v>30000</v>
      </c>
      <c r="G35" s="48">
        <v>0</v>
      </c>
      <c r="H35" s="48">
        <v>0</v>
      </c>
      <c r="I35" s="48">
        <v>0</v>
      </c>
      <c r="J35" s="48">
        <v>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5" customFormat="1" ht="19.5" customHeight="1">
      <c r="A36" s="30"/>
      <c r="B36" s="27" t="s">
        <v>73</v>
      </c>
      <c r="C36" s="28" t="s">
        <v>77</v>
      </c>
      <c r="D36" s="29">
        <f>D37</f>
        <v>340500</v>
      </c>
      <c r="E36" s="29">
        <f aca="true" t="shared" si="8" ref="E36:J36">E37</f>
        <v>340500</v>
      </c>
      <c r="F36" s="29">
        <f t="shared" si="8"/>
        <v>340500</v>
      </c>
      <c r="G36" s="29">
        <f t="shared" si="8"/>
        <v>0</v>
      </c>
      <c r="H36" s="29">
        <f t="shared" si="8"/>
        <v>0</v>
      </c>
      <c r="I36" s="29">
        <f t="shared" si="8"/>
        <v>0</v>
      </c>
      <c r="J36" s="29">
        <f t="shared" si="8"/>
        <v>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6" customFormat="1" ht="51.75" customHeight="1">
      <c r="A37" s="30"/>
      <c r="B37" s="47"/>
      <c r="C37" s="34" t="s">
        <v>4</v>
      </c>
      <c r="D37" s="48">
        <f>E37+H37</f>
        <v>340500</v>
      </c>
      <c r="E37" s="48">
        <f>SUM(F37:G37)</f>
        <v>340500</v>
      </c>
      <c r="F37" s="48">
        <v>340500</v>
      </c>
      <c r="G37" s="48">
        <v>0</v>
      </c>
      <c r="H37" s="48">
        <v>0</v>
      </c>
      <c r="I37" s="48">
        <v>0</v>
      </c>
      <c r="J37" s="48">
        <v>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5" customFormat="1" ht="19.5" customHeight="1">
      <c r="A38" s="30"/>
      <c r="B38" s="27" t="s">
        <v>74</v>
      </c>
      <c r="C38" s="28" t="s">
        <v>78</v>
      </c>
      <c r="D38" s="29">
        <f aca="true" t="shared" si="9" ref="D38:J38">SUM(D39:D41)</f>
        <v>433000</v>
      </c>
      <c r="E38" s="29">
        <f t="shared" si="9"/>
        <v>433000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7" customFormat="1" ht="19.5" customHeight="1">
      <c r="A39" s="49"/>
      <c r="B39" s="50"/>
      <c r="C39" s="51" t="s">
        <v>20</v>
      </c>
      <c r="D39" s="48">
        <f>E39+H39</f>
        <v>500</v>
      </c>
      <c r="E39" s="48">
        <v>500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7" customFormat="1" ht="19.5" customHeight="1">
      <c r="A40" s="49"/>
      <c r="B40" s="50"/>
      <c r="C40" s="51" t="s">
        <v>33</v>
      </c>
      <c r="D40" s="48">
        <f>E40+H40</f>
        <v>430000</v>
      </c>
      <c r="E40" s="48">
        <v>430000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9.5" customHeight="1">
      <c r="A41" s="32"/>
      <c r="B41" s="33"/>
      <c r="C41" s="46" t="s">
        <v>21</v>
      </c>
      <c r="D41" s="35">
        <f>E41+H41</f>
        <v>2500</v>
      </c>
      <c r="E41" s="35">
        <v>2500</v>
      </c>
      <c r="F41" s="35">
        <v>0</v>
      </c>
      <c r="G41" s="35">
        <v>0</v>
      </c>
      <c r="H41" s="35">
        <v>0</v>
      </c>
      <c r="I41" s="36">
        <v>0</v>
      </c>
      <c r="J41" s="3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5" customFormat="1" ht="19.5" customHeight="1">
      <c r="A42" s="26" t="s">
        <v>17</v>
      </c>
      <c r="B42" s="27"/>
      <c r="C42" s="28" t="s">
        <v>18</v>
      </c>
      <c r="D42" s="29">
        <f>D43+D46+D51</f>
        <v>588658.36</v>
      </c>
      <c r="E42" s="29">
        <f aca="true" t="shared" si="10" ref="E42:J42">E43+E46+E51</f>
        <v>588658.36</v>
      </c>
      <c r="F42" s="29">
        <f t="shared" si="10"/>
        <v>176387</v>
      </c>
      <c r="G42" s="29">
        <f t="shared" si="10"/>
        <v>0</v>
      </c>
      <c r="H42" s="29">
        <f t="shared" si="10"/>
        <v>0</v>
      </c>
      <c r="I42" s="29">
        <f t="shared" si="10"/>
        <v>0</v>
      </c>
      <c r="J42" s="29">
        <f t="shared" si="10"/>
        <v>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5" customFormat="1" ht="19.5" customHeight="1">
      <c r="A43" s="30"/>
      <c r="B43" s="27" t="s">
        <v>79</v>
      </c>
      <c r="C43" s="28" t="s">
        <v>80</v>
      </c>
      <c r="D43" s="29">
        <f>SUM(D44:D45)</f>
        <v>322541</v>
      </c>
      <c r="E43" s="29">
        <f aca="true" t="shared" si="11" ref="E43:J43">SUM(E44:E45)</f>
        <v>322541</v>
      </c>
      <c r="F43" s="29">
        <f t="shared" si="11"/>
        <v>150387</v>
      </c>
      <c r="G43" s="29">
        <f t="shared" si="11"/>
        <v>0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6" customFormat="1" ht="56.25" customHeight="1">
      <c r="A44" s="30"/>
      <c r="B44" s="47"/>
      <c r="C44" s="34" t="s">
        <v>4</v>
      </c>
      <c r="D44" s="48">
        <f>E44+H44</f>
        <v>150387</v>
      </c>
      <c r="E44" s="48">
        <f>SUM(F44:G44)</f>
        <v>150387</v>
      </c>
      <c r="F44" s="48">
        <v>150387</v>
      </c>
      <c r="G44" s="48">
        <v>0</v>
      </c>
      <c r="H44" s="48">
        <v>0</v>
      </c>
      <c r="I44" s="48">
        <v>0</v>
      </c>
      <c r="J44" s="48"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6" customFormat="1" ht="36" customHeight="1">
      <c r="A45" s="30"/>
      <c r="B45" s="47"/>
      <c r="C45" s="37" t="s">
        <v>19</v>
      </c>
      <c r="D45" s="35">
        <f>E45+H45</f>
        <v>172154</v>
      </c>
      <c r="E45" s="35">
        <v>172154</v>
      </c>
      <c r="F45" s="35">
        <v>0</v>
      </c>
      <c r="G45" s="35">
        <v>0</v>
      </c>
      <c r="H45" s="35">
        <v>0</v>
      </c>
      <c r="I45" s="36">
        <v>0</v>
      </c>
      <c r="J45" s="36"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5" customFormat="1" ht="19.5" customHeight="1">
      <c r="A46" s="30"/>
      <c r="B46" s="27" t="s">
        <v>81</v>
      </c>
      <c r="C46" s="28" t="s">
        <v>83</v>
      </c>
      <c r="D46" s="29">
        <f>SUM(D47:D50)</f>
        <v>240117.36</v>
      </c>
      <c r="E46" s="29">
        <f aca="true" t="shared" si="12" ref="E46:J46">SUM(E47:E50)</f>
        <v>240117.36</v>
      </c>
      <c r="F46" s="29">
        <f t="shared" si="12"/>
        <v>0</v>
      </c>
      <c r="G46" s="29">
        <f t="shared" si="12"/>
        <v>0</v>
      </c>
      <c r="H46" s="29">
        <f t="shared" si="12"/>
        <v>0</v>
      </c>
      <c r="I46" s="29">
        <f t="shared" si="12"/>
        <v>0</v>
      </c>
      <c r="J46" s="29">
        <f t="shared" si="12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21" customHeight="1">
      <c r="A47" s="32"/>
      <c r="B47" s="32"/>
      <c r="C47" s="45" t="s">
        <v>20</v>
      </c>
      <c r="D47" s="35">
        <f>E47+H47</f>
        <v>10000</v>
      </c>
      <c r="E47" s="35">
        <v>10000</v>
      </c>
      <c r="F47" s="35">
        <v>0</v>
      </c>
      <c r="G47" s="35">
        <v>0</v>
      </c>
      <c r="H47" s="35">
        <v>0</v>
      </c>
      <c r="I47" s="36">
        <v>0</v>
      </c>
      <c r="J47" s="36"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6.5" customHeight="1">
      <c r="A48" s="32"/>
      <c r="B48" s="32"/>
      <c r="C48" s="45" t="s">
        <v>21</v>
      </c>
      <c r="D48" s="35">
        <f>E48+H48</f>
        <v>205118</v>
      </c>
      <c r="E48" s="35">
        <v>205118</v>
      </c>
      <c r="F48" s="35">
        <v>0</v>
      </c>
      <c r="G48" s="35">
        <v>0</v>
      </c>
      <c r="H48" s="35">
        <v>0</v>
      </c>
      <c r="I48" s="36">
        <v>0</v>
      </c>
      <c r="J48" s="36"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29.25" customHeight="1">
      <c r="A49" s="32"/>
      <c r="B49" s="32"/>
      <c r="C49" s="45" t="s">
        <v>144</v>
      </c>
      <c r="D49" s="35">
        <f>E49+H49</f>
        <v>10000</v>
      </c>
      <c r="E49" s="35">
        <v>10000</v>
      </c>
      <c r="F49" s="35">
        <v>0</v>
      </c>
      <c r="G49" s="35">
        <v>0</v>
      </c>
      <c r="H49" s="35">
        <v>0</v>
      </c>
      <c r="I49" s="36">
        <v>0</v>
      </c>
      <c r="J49" s="36">
        <v>0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8" customHeight="1">
      <c r="A50" s="32"/>
      <c r="B50" s="32"/>
      <c r="C50" s="45" t="s">
        <v>11</v>
      </c>
      <c r="D50" s="35">
        <f>E50+H50</f>
        <v>14999.36</v>
      </c>
      <c r="E50" s="35">
        <v>14999.36</v>
      </c>
      <c r="F50" s="35">
        <v>0</v>
      </c>
      <c r="G50" s="35">
        <v>0</v>
      </c>
      <c r="H50" s="35">
        <v>0</v>
      </c>
      <c r="I50" s="36">
        <v>0</v>
      </c>
      <c r="J50" s="36">
        <v>0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5" customFormat="1" ht="19.5" customHeight="1">
      <c r="A51" s="30"/>
      <c r="B51" s="27" t="s">
        <v>82</v>
      </c>
      <c r="C51" s="28" t="s">
        <v>84</v>
      </c>
      <c r="D51" s="29">
        <f>D52</f>
        <v>26000</v>
      </c>
      <c r="E51" s="29">
        <f aca="true" t="shared" si="13" ref="E51:J51">E52</f>
        <v>26000</v>
      </c>
      <c r="F51" s="29">
        <f t="shared" si="13"/>
        <v>26000</v>
      </c>
      <c r="G51" s="29">
        <f t="shared" si="13"/>
        <v>0</v>
      </c>
      <c r="H51" s="29">
        <f t="shared" si="13"/>
        <v>0</v>
      </c>
      <c r="I51" s="29">
        <f t="shared" si="13"/>
        <v>0</v>
      </c>
      <c r="J51" s="29">
        <f t="shared" si="13"/>
        <v>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50.25" customHeight="1">
      <c r="A52" s="32"/>
      <c r="B52" s="33"/>
      <c r="C52" s="34" t="s">
        <v>4</v>
      </c>
      <c r="D52" s="35">
        <f>E52+H52</f>
        <v>26000</v>
      </c>
      <c r="E52" s="35">
        <f>SUM(F52:G52)</f>
        <v>26000</v>
      </c>
      <c r="F52" s="35">
        <v>26000</v>
      </c>
      <c r="G52" s="35">
        <v>0</v>
      </c>
      <c r="H52" s="35">
        <v>0</v>
      </c>
      <c r="I52" s="36">
        <v>0</v>
      </c>
      <c r="J52" s="36">
        <v>0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5" customFormat="1" ht="30" customHeight="1">
      <c r="A53" s="26" t="s">
        <v>22</v>
      </c>
      <c r="B53" s="27"/>
      <c r="C53" s="31" t="s">
        <v>23</v>
      </c>
      <c r="D53" s="29">
        <f>D54+D56</f>
        <v>3655791</v>
      </c>
      <c r="E53" s="29">
        <f aca="true" t="shared" si="14" ref="E53:J53">E54+E56</f>
        <v>3655791</v>
      </c>
      <c r="F53" s="29">
        <f t="shared" si="14"/>
        <v>3655791</v>
      </c>
      <c r="G53" s="29">
        <f t="shared" si="14"/>
        <v>0</v>
      </c>
      <c r="H53" s="29">
        <f t="shared" si="14"/>
        <v>0</v>
      </c>
      <c r="I53" s="29">
        <f t="shared" si="14"/>
        <v>0</v>
      </c>
      <c r="J53" s="29">
        <f t="shared" si="14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5" customFormat="1" ht="24.75" customHeight="1">
      <c r="A54" s="30"/>
      <c r="B54" s="27" t="s">
        <v>85</v>
      </c>
      <c r="C54" s="31" t="s">
        <v>87</v>
      </c>
      <c r="D54" s="29">
        <f>D55</f>
        <v>3654891</v>
      </c>
      <c r="E54" s="29">
        <f aca="true" t="shared" si="15" ref="E54:J54">E55</f>
        <v>3654891</v>
      </c>
      <c r="F54" s="29">
        <f t="shared" si="15"/>
        <v>3654891</v>
      </c>
      <c r="G54" s="29">
        <f t="shared" si="15"/>
        <v>0</v>
      </c>
      <c r="H54" s="29">
        <f t="shared" si="15"/>
        <v>0</v>
      </c>
      <c r="I54" s="29">
        <f t="shared" si="15"/>
        <v>0</v>
      </c>
      <c r="J54" s="29">
        <f t="shared" si="15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6" customFormat="1" ht="51.75" customHeight="1">
      <c r="A55" s="30"/>
      <c r="B55" s="47"/>
      <c r="C55" s="34" t="s">
        <v>4</v>
      </c>
      <c r="D55" s="48">
        <f>E55+H55</f>
        <v>3654891</v>
      </c>
      <c r="E55" s="48">
        <f>SUM(F55:G55)</f>
        <v>3654891</v>
      </c>
      <c r="F55" s="48">
        <v>3654891</v>
      </c>
      <c r="G55" s="48">
        <v>0</v>
      </c>
      <c r="H55" s="48">
        <v>0</v>
      </c>
      <c r="I55" s="48">
        <v>0</v>
      </c>
      <c r="J55" s="48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5" customFormat="1" ht="24" customHeight="1">
      <c r="A56" s="30"/>
      <c r="B56" s="27" t="s">
        <v>86</v>
      </c>
      <c r="C56" s="31" t="s">
        <v>88</v>
      </c>
      <c r="D56" s="29">
        <f>D57</f>
        <v>900</v>
      </c>
      <c r="E56" s="29">
        <f aca="true" t="shared" si="16" ref="E56:J56">E57</f>
        <v>900</v>
      </c>
      <c r="F56" s="29">
        <f t="shared" si="16"/>
        <v>900</v>
      </c>
      <c r="G56" s="29">
        <f t="shared" si="16"/>
        <v>0</v>
      </c>
      <c r="H56" s="29">
        <f t="shared" si="16"/>
        <v>0</v>
      </c>
      <c r="I56" s="29">
        <f t="shared" si="16"/>
        <v>0</v>
      </c>
      <c r="J56" s="29">
        <f t="shared" si="16"/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52.5" customHeight="1">
      <c r="A57" s="32"/>
      <c r="B57" s="33"/>
      <c r="C57" s="34" t="s">
        <v>4</v>
      </c>
      <c r="D57" s="35">
        <f>E57+H57</f>
        <v>900</v>
      </c>
      <c r="E57" s="35">
        <f>SUM(F57:G57)</f>
        <v>900</v>
      </c>
      <c r="F57" s="35">
        <v>900</v>
      </c>
      <c r="G57" s="35">
        <v>0</v>
      </c>
      <c r="H57" s="35">
        <v>0</v>
      </c>
      <c r="I57" s="36">
        <v>0</v>
      </c>
      <c r="J57" s="36">
        <v>0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53.25" customHeight="1">
      <c r="A58" s="26" t="s">
        <v>24</v>
      </c>
      <c r="B58" s="27"/>
      <c r="C58" s="31" t="s">
        <v>25</v>
      </c>
      <c r="D58" s="29">
        <f>D59+D63</f>
        <v>10831069</v>
      </c>
      <c r="E58" s="29">
        <f aca="true" t="shared" si="17" ref="E58:J58">E59+E63</f>
        <v>10831069</v>
      </c>
      <c r="F58" s="29">
        <f t="shared" si="17"/>
        <v>0</v>
      </c>
      <c r="G58" s="29">
        <f t="shared" si="17"/>
        <v>0</v>
      </c>
      <c r="H58" s="29">
        <f t="shared" si="17"/>
        <v>0</v>
      </c>
      <c r="I58" s="29">
        <f t="shared" si="17"/>
        <v>0</v>
      </c>
      <c r="J58" s="29">
        <f t="shared" si="17"/>
        <v>0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40.5" customHeight="1">
      <c r="A59" s="30"/>
      <c r="B59" s="27" t="s">
        <v>89</v>
      </c>
      <c r="C59" s="31" t="s">
        <v>92</v>
      </c>
      <c r="D59" s="29">
        <f>SUM(D60:D62)</f>
        <v>1547839</v>
      </c>
      <c r="E59" s="29">
        <f aca="true" t="shared" si="18" ref="E59:J59">SUM(E60:E62)</f>
        <v>1547839</v>
      </c>
      <c r="F59" s="29">
        <f t="shared" si="18"/>
        <v>0</v>
      </c>
      <c r="G59" s="29">
        <f t="shared" si="18"/>
        <v>0</v>
      </c>
      <c r="H59" s="29">
        <f t="shared" si="18"/>
        <v>0</v>
      </c>
      <c r="I59" s="29">
        <f t="shared" si="18"/>
        <v>0</v>
      </c>
      <c r="J59" s="29">
        <f t="shared" si="18"/>
        <v>0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6" customFormat="1" ht="21" customHeight="1">
      <c r="A60" s="30"/>
      <c r="B60" s="47"/>
      <c r="C60" s="52" t="s">
        <v>51</v>
      </c>
      <c r="D60" s="48">
        <f>E60+H60</f>
        <v>1462534</v>
      </c>
      <c r="E60" s="48">
        <v>1462534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6" customFormat="1" ht="39" customHeight="1">
      <c r="A61" s="30"/>
      <c r="B61" s="47"/>
      <c r="C61" s="52" t="s">
        <v>52</v>
      </c>
      <c r="D61" s="48">
        <f>E61+H61</f>
        <v>39354</v>
      </c>
      <c r="E61" s="48">
        <v>39354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6" customFormat="1" ht="23.25" customHeight="1">
      <c r="A62" s="30"/>
      <c r="B62" s="47"/>
      <c r="C62" s="52" t="s">
        <v>53</v>
      </c>
      <c r="D62" s="48">
        <f>E62+H62</f>
        <v>45951</v>
      </c>
      <c r="E62" s="48">
        <v>45951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29.25" customHeight="1">
      <c r="A63" s="30"/>
      <c r="B63" s="27" t="s">
        <v>90</v>
      </c>
      <c r="C63" s="31" t="s">
        <v>91</v>
      </c>
      <c r="D63" s="29">
        <f>SUM(D64:D65)</f>
        <v>9283230</v>
      </c>
      <c r="E63" s="29">
        <f aca="true" t="shared" si="19" ref="E63:J63">SUM(E64:E65)</f>
        <v>9283230</v>
      </c>
      <c r="F63" s="29">
        <f t="shared" si="19"/>
        <v>0</v>
      </c>
      <c r="G63" s="29">
        <f t="shared" si="19"/>
        <v>0</v>
      </c>
      <c r="H63" s="29">
        <f t="shared" si="19"/>
        <v>0</v>
      </c>
      <c r="I63" s="29">
        <f t="shared" si="19"/>
        <v>0</v>
      </c>
      <c r="J63" s="29">
        <f t="shared" si="19"/>
        <v>0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20.25" customHeight="1">
      <c r="A64" s="32"/>
      <c r="B64" s="33"/>
      <c r="C64" s="34" t="s">
        <v>26</v>
      </c>
      <c r="D64" s="35">
        <f>E64+H64</f>
        <v>9107687</v>
      </c>
      <c r="E64" s="35">
        <v>9107687</v>
      </c>
      <c r="F64" s="35">
        <v>0</v>
      </c>
      <c r="G64" s="35">
        <v>0</v>
      </c>
      <c r="H64" s="35">
        <v>0</v>
      </c>
      <c r="I64" s="36">
        <v>0</v>
      </c>
      <c r="J64" s="36">
        <v>0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10" ht="19.5" customHeight="1">
      <c r="A65" s="32"/>
      <c r="B65" s="33"/>
      <c r="C65" s="34" t="s">
        <v>27</v>
      </c>
      <c r="D65" s="35">
        <f>E65+H65</f>
        <v>175543</v>
      </c>
      <c r="E65" s="35">
        <v>175543</v>
      </c>
      <c r="F65" s="35">
        <v>0</v>
      </c>
      <c r="G65" s="35">
        <v>0</v>
      </c>
      <c r="H65" s="35">
        <v>0</v>
      </c>
      <c r="I65" s="36">
        <v>0</v>
      </c>
      <c r="J65" s="36">
        <v>0</v>
      </c>
    </row>
    <row r="66" spans="1:10" ht="21" customHeight="1">
      <c r="A66" s="26" t="s">
        <v>28</v>
      </c>
      <c r="B66" s="27"/>
      <c r="C66" s="31" t="s">
        <v>29</v>
      </c>
      <c r="D66" s="29">
        <f>D67+D69+D71</f>
        <v>33884250</v>
      </c>
      <c r="E66" s="29">
        <f aca="true" t="shared" si="20" ref="E66:J66">E67+E69+E71</f>
        <v>33884250</v>
      </c>
      <c r="F66" s="29">
        <f t="shared" si="20"/>
        <v>0</v>
      </c>
      <c r="G66" s="29">
        <f t="shared" si="20"/>
        <v>0</v>
      </c>
      <c r="H66" s="29">
        <f t="shared" si="20"/>
        <v>0</v>
      </c>
      <c r="I66" s="29">
        <f t="shared" si="20"/>
        <v>0</v>
      </c>
      <c r="J66" s="29">
        <f t="shared" si="20"/>
        <v>0</v>
      </c>
    </row>
    <row r="67" spans="1:10" ht="28.5" customHeight="1">
      <c r="A67" s="30"/>
      <c r="B67" s="27" t="s">
        <v>93</v>
      </c>
      <c r="C67" s="31" t="s">
        <v>96</v>
      </c>
      <c r="D67" s="29">
        <f>D68</f>
        <v>27389603</v>
      </c>
      <c r="E67" s="29">
        <f aca="true" t="shared" si="21" ref="E67:J67">E68</f>
        <v>27389603</v>
      </c>
      <c r="F67" s="29">
        <f t="shared" si="21"/>
        <v>0</v>
      </c>
      <c r="G67" s="29">
        <f t="shared" si="21"/>
        <v>0</v>
      </c>
      <c r="H67" s="29">
        <f t="shared" si="21"/>
        <v>0</v>
      </c>
      <c r="I67" s="29">
        <f t="shared" si="21"/>
        <v>0</v>
      </c>
      <c r="J67" s="29">
        <f t="shared" si="21"/>
        <v>0</v>
      </c>
    </row>
    <row r="68" spans="1:10" ht="21" customHeight="1">
      <c r="A68" s="30"/>
      <c r="B68" s="47"/>
      <c r="C68" s="34" t="s">
        <v>30</v>
      </c>
      <c r="D68" s="48">
        <f>E68+H68</f>
        <v>27389603</v>
      </c>
      <c r="E68" s="48">
        <v>27389603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</row>
    <row r="69" spans="1:10" ht="25.5" customHeight="1">
      <c r="A69" s="30"/>
      <c r="B69" s="27" t="s">
        <v>94</v>
      </c>
      <c r="C69" s="31" t="s">
        <v>97</v>
      </c>
      <c r="D69" s="29">
        <f>D70</f>
        <v>4095435</v>
      </c>
      <c r="E69" s="29">
        <f aca="true" t="shared" si="22" ref="E69:J69">E70</f>
        <v>4095435</v>
      </c>
      <c r="F69" s="29">
        <f t="shared" si="22"/>
        <v>0</v>
      </c>
      <c r="G69" s="29">
        <f t="shared" si="22"/>
        <v>0</v>
      </c>
      <c r="H69" s="29">
        <f t="shared" si="22"/>
        <v>0</v>
      </c>
      <c r="I69" s="29">
        <f t="shared" si="22"/>
        <v>0</v>
      </c>
      <c r="J69" s="29">
        <f t="shared" si="22"/>
        <v>0</v>
      </c>
    </row>
    <row r="70" spans="1:10" ht="21" customHeight="1">
      <c r="A70" s="30"/>
      <c r="B70" s="47"/>
      <c r="C70" s="34" t="s">
        <v>30</v>
      </c>
      <c r="D70" s="48">
        <f>E70+H70</f>
        <v>4095435</v>
      </c>
      <c r="E70" s="48">
        <v>4095435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</row>
    <row r="71" spans="1:10" ht="28.5" customHeight="1">
      <c r="A71" s="30"/>
      <c r="B71" s="27" t="s">
        <v>95</v>
      </c>
      <c r="C71" s="31" t="s">
        <v>98</v>
      </c>
      <c r="D71" s="29">
        <f>D72</f>
        <v>2399212</v>
      </c>
      <c r="E71" s="29">
        <f aca="true" t="shared" si="23" ref="E71:J71">E72</f>
        <v>2399212</v>
      </c>
      <c r="F71" s="29">
        <f t="shared" si="23"/>
        <v>0</v>
      </c>
      <c r="G71" s="29">
        <f t="shared" si="23"/>
        <v>0</v>
      </c>
      <c r="H71" s="29">
        <f t="shared" si="23"/>
        <v>0</v>
      </c>
      <c r="I71" s="29">
        <f t="shared" si="23"/>
        <v>0</v>
      </c>
      <c r="J71" s="29">
        <f t="shared" si="23"/>
        <v>0</v>
      </c>
    </row>
    <row r="72" spans="1:10" ht="21" customHeight="1">
      <c r="A72" s="32"/>
      <c r="B72" s="33"/>
      <c r="C72" s="34" t="s">
        <v>30</v>
      </c>
      <c r="D72" s="35">
        <f>E72+H72</f>
        <v>2399212</v>
      </c>
      <c r="E72" s="35">
        <v>2399212</v>
      </c>
      <c r="F72" s="35">
        <v>0</v>
      </c>
      <c r="G72" s="35">
        <v>0</v>
      </c>
      <c r="H72" s="35">
        <v>0</v>
      </c>
      <c r="I72" s="36">
        <v>0</v>
      </c>
      <c r="J72" s="36">
        <v>0</v>
      </c>
    </row>
    <row r="73" spans="1:10" ht="21" customHeight="1">
      <c r="A73" s="26" t="s">
        <v>31</v>
      </c>
      <c r="B73" s="27"/>
      <c r="C73" s="31" t="s">
        <v>32</v>
      </c>
      <c r="D73" s="29">
        <f>D74+D76+D78+D81+D85+D90+D94</f>
        <v>806519.04</v>
      </c>
      <c r="E73" s="29">
        <f aca="true" t="shared" si="24" ref="E73:J73">E74+E76+E78+E81+E85+E90+E94</f>
        <v>806519.04</v>
      </c>
      <c r="F73" s="29">
        <f t="shared" si="24"/>
        <v>0</v>
      </c>
      <c r="G73" s="29">
        <f t="shared" si="24"/>
        <v>279203.04000000004</v>
      </c>
      <c r="H73" s="29">
        <f t="shared" si="24"/>
        <v>0</v>
      </c>
      <c r="I73" s="29">
        <f t="shared" si="24"/>
        <v>0</v>
      </c>
      <c r="J73" s="29">
        <f t="shared" si="24"/>
        <v>0</v>
      </c>
    </row>
    <row r="74" spans="1:10" ht="21" customHeight="1">
      <c r="A74" s="30"/>
      <c r="B74" s="27" t="s">
        <v>99</v>
      </c>
      <c r="C74" s="31" t="s">
        <v>105</v>
      </c>
      <c r="D74" s="29">
        <f>D75</f>
        <v>71158</v>
      </c>
      <c r="E74" s="29">
        <f aca="true" t="shared" si="25" ref="E74:J74">E75</f>
        <v>71158</v>
      </c>
      <c r="F74" s="29">
        <f t="shared" si="25"/>
        <v>0</v>
      </c>
      <c r="G74" s="29">
        <f t="shared" si="25"/>
        <v>0</v>
      </c>
      <c r="H74" s="29">
        <f t="shared" si="25"/>
        <v>0</v>
      </c>
      <c r="I74" s="29">
        <f t="shared" si="25"/>
        <v>0</v>
      </c>
      <c r="J74" s="29">
        <f t="shared" si="25"/>
        <v>0</v>
      </c>
    </row>
    <row r="75" spans="1:10" ht="21" customHeight="1">
      <c r="A75" s="30"/>
      <c r="B75" s="47"/>
      <c r="C75" s="34" t="s">
        <v>33</v>
      </c>
      <c r="D75" s="48">
        <f>E75+H75</f>
        <v>71158</v>
      </c>
      <c r="E75" s="48">
        <v>71158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</row>
    <row r="76" spans="1:10" ht="18.75" customHeight="1">
      <c r="A76" s="30"/>
      <c r="B76" s="27" t="s">
        <v>100</v>
      </c>
      <c r="C76" s="31" t="s">
        <v>106</v>
      </c>
      <c r="D76" s="29">
        <f>D77</f>
        <v>14580</v>
      </c>
      <c r="E76" s="29">
        <f aca="true" t="shared" si="26" ref="E76:J76">E77</f>
        <v>14580</v>
      </c>
      <c r="F76" s="29">
        <f t="shared" si="26"/>
        <v>0</v>
      </c>
      <c r="G76" s="29">
        <f t="shared" si="26"/>
        <v>0</v>
      </c>
      <c r="H76" s="29">
        <f t="shared" si="26"/>
        <v>0</v>
      </c>
      <c r="I76" s="29">
        <f t="shared" si="26"/>
        <v>0</v>
      </c>
      <c r="J76" s="29">
        <f t="shared" si="26"/>
        <v>0</v>
      </c>
    </row>
    <row r="77" spans="1:10" ht="53.25" customHeight="1">
      <c r="A77" s="32"/>
      <c r="B77" s="33"/>
      <c r="C77" s="34" t="s">
        <v>59</v>
      </c>
      <c r="D77" s="35">
        <f>E77+H77</f>
        <v>14580</v>
      </c>
      <c r="E77" s="35">
        <v>14580</v>
      </c>
      <c r="F77" s="35">
        <v>0</v>
      </c>
      <c r="G77" s="35">
        <v>0</v>
      </c>
      <c r="H77" s="35">
        <v>0</v>
      </c>
      <c r="I77" s="36">
        <v>0</v>
      </c>
      <c r="J77" s="36">
        <v>0</v>
      </c>
    </row>
    <row r="78" spans="1:10" ht="17.25" customHeight="1">
      <c r="A78" s="30"/>
      <c r="B78" s="27" t="s">
        <v>101</v>
      </c>
      <c r="C78" s="31" t="s">
        <v>107</v>
      </c>
      <c r="D78" s="29">
        <f>SUM(D79:D80)</f>
        <v>46290</v>
      </c>
      <c r="E78" s="29">
        <f aca="true" t="shared" si="27" ref="E78:J78">SUM(E79:E80)</f>
        <v>46290</v>
      </c>
      <c r="F78" s="29">
        <f t="shared" si="27"/>
        <v>0</v>
      </c>
      <c r="G78" s="29">
        <f t="shared" si="27"/>
        <v>0</v>
      </c>
      <c r="H78" s="29">
        <f t="shared" si="27"/>
        <v>0</v>
      </c>
      <c r="I78" s="29">
        <f t="shared" si="27"/>
        <v>0</v>
      </c>
      <c r="J78" s="29">
        <f t="shared" si="27"/>
        <v>0</v>
      </c>
    </row>
    <row r="79" spans="1:10" ht="62.25" customHeight="1">
      <c r="A79" s="30"/>
      <c r="B79" s="47"/>
      <c r="C79" s="37" t="s">
        <v>10</v>
      </c>
      <c r="D79" s="48">
        <f>E79+H79</f>
        <v>16499</v>
      </c>
      <c r="E79" s="48">
        <v>16499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</row>
    <row r="80" spans="1:10" ht="21" customHeight="1">
      <c r="A80" s="30"/>
      <c r="B80" s="47"/>
      <c r="C80" s="34" t="s">
        <v>11</v>
      </c>
      <c r="D80" s="48">
        <f>E80+H80</f>
        <v>29791</v>
      </c>
      <c r="E80" s="48">
        <v>29791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</row>
    <row r="81" spans="1:10" ht="16.5" customHeight="1">
      <c r="A81" s="30"/>
      <c r="B81" s="27" t="s">
        <v>102</v>
      </c>
      <c r="C81" s="31" t="s">
        <v>108</v>
      </c>
      <c r="D81" s="29">
        <f>SUM(D82:D84)</f>
        <v>106203</v>
      </c>
      <c r="E81" s="29">
        <f aca="true" t="shared" si="28" ref="E81:J81">SUM(E82:E84)</f>
        <v>106203</v>
      </c>
      <c r="F81" s="29">
        <f t="shared" si="28"/>
        <v>0</v>
      </c>
      <c r="G81" s="29">
        <f t="shared" si="28"/>
        <v>0</v>
      </c>
      <c r="H81" s="29">
        <f t="shared" si="28"/>
        <v>0</v>
      </c>
      <c r="I81" s="29">
        <f t="shared" si="28"/>
        <v>0</v>
      </c>
      <c r="J81" s="29">
        <f t="shared" si="28"/>
        <v>0</v>
      </c>
    </row>
    <row r="82" spans="1:10" ht="21" customHeight="1">
      <c r="A82" s="32"/>
      <c r="B82" s="33"/>
      <c r="C82" s="34" t="s">
        <v>20</v>
      </c>
      <c r="D82" s="35">
        <f aca="true" t="shared" si="29" ref="D82:D93">E82+H82</f>
        <v>323</v>
      </c>
      <c r="E82" s="35">
        <v>323</v>
      </c>
      <c r="F82" s="35">
        <v>0</v>
      </c>
      <c r="G82" s="35">
        <v>0</v>
      </c>
      <c r="H82" s="35">
        <v>0</v>
      </c>
      <c r="I82" s="36">
        <v>0</v>
      </c>
      <c r="J82" s="36">
        <v>0</v>
      </c>
    </row>
    <row r="83" spans="1:10" ht="59.25" customHeight="1">
      <c r="A83" s="32"/>
      <c r="B83" s="33"/>
      <c r="C83" s="37" t="s">
        <v>10</v>
      </c>
      <c r="D83" s="35">
        <f t="shared" si="29"/>
        <v>55500</v>
      </c>
      <c r="E83" s="35">
        <v>55500</v>
      </c>
      <c r="F83" s="35">
        <v>0</v>
      </c>
      <c r="G83" s="35">
        <v>0</v>
      </c>
      <c r="H83" s="35">
        <v>0</v>
      </c>
      <c r="I83" s="36">
        <v>0</v>
      </c>
      <c r="J83" s="36">
        <v>0</v>
      </c>
    </row>
    <row r="84" spans="1:10" ht="21" customHeight="1">
      <c r="A84" s="32"/>
      <c r="B84" s="33"/>
      <c r="C84" s="34" t="s">
        <v>11</v>
      </c>
      <c r="D84" s="35">
        <f t="shared" si="29"/>
        <v>50380</v>
      </c>
      <c r="E84" s="35">
        <v>50380</v>
      </c>
      <c r="F84" s="35">
        <v>0</v>
      </c>
      <c r="G84" s="35">
        <v>0</v>
      </c>
      <c r="H84" s="35">
        <v>0</v>
      </c>
      <c r="I84" s="36">
        <v>0</v>
      </c>
      <c r="J84" s="36">
        <v>0</v>
      </c>
    </row>
    <row r="85" spans="1:10" ht="16.5" customHeight="1">
      <c r="A85" s="30"/>
      <c r="B85" s="27" t="s">
        <v>103</v>
      </c>
      <c r="C85" s="31" t="s">
        <v>109</v>
      </c>
      <c r="D85" s="29">
        <f aca="true" t="shared" si="30" ref="D85:J85">SUM(D86:D89)</f>
        <v>173566</v>
      </c>
      <c r="E85" s="29">
        <f t="shared" si="30"/>
        <v>173566</v>
      </c>
      <c r="F85" s="29">
        <f t="shared" si="30"/>
        <v>0</v>
      </c>
      <c r="G85" s="29">
        <f t="shared" si="30"/>
        <v>0</v>
      </c>
      <c r="H85" s="29">
        <f t="shared" si="30"/>
        <v>0</v>
      </c>
      <c r="I85" s="29">
        <f t="shared" si="30"/>
        <v>0</v>
      </c>
      <c r="J85" s="29">
        <f t="shared" si="30"/>
        <v>0</v>
      </c>
    </row>
    <row r="86" spans="1:10" ht="21" customHeight="1">
      <c r="A86" s="30"/>
      <c r="B86" s="47"/>
      <c r="C86" s="34" t="s">
        <v>20</v>
      </c>
      <c r="D86" s="48">
        <f t="shared" si="29"/>
        <v>880</v>
      </c>
      <c r="E86" s="48">
        <v>880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</row>
    <row r="87" spans="1:10" ht="58.5" customHeight="1">
      <c r="A87" s="30"/>
      <c r="B87" s="47"/>
      <c r="C87" s="37" t="s">
        <v>10</v>
      </c>
      <c r="D87" s="48">
        <f t="shared" si="29"/>
        <v>60085</v>
      </c>
      <c r="E87" s="48">
        <v>60085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</row>
    <row r="88" spans="1:10" ht="21" customHeight="1">
      <c r="A88" s="30"/>
      <c r="B88" s="47"/>
      <c r="C88" s="34" t="s">
        <v>33</v>
      </c>
      <c r="D88" s="48">
        <f t="shared" si="29"/>
        <v>1000</v>
      </c>
      <c r="E88" s="48">
        <v>1000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</row>
    <row r="89" spans="1:10" ht="21" customHeight="1">
      <c r="A89" s="30"/>
      <c r="B89" s="47"/>
      <c r="C89" s="34" t="s">
        <v>11</v>
      </c>
      <c r="D89" s="48">
        <f t="shared" si="29"/>
        <v>111601</v>
      </c>
      <c r="E89" s="48">
        <v>111601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</row>
    <row r="90" spans="1:10" ht="18" customHeight="1">
      <c r="A90" s="30"/>
      <c r="B90" s="27" t="s">
        <v>104</v>
      </c>
      <c r="C90" s="31" t="s">
        <v>110</v>
      </c>
      <c r="D90" s="29">
        <f>SUM(D91:D93)</f>
        <v>115519</v>
      </c>
      <c r="E90" s="29">
        <f aca="true" t="shared" si="31" ref="E90:J90">SUM(E91:E93)</f>
        <v>115519</v>
      </c>
      <c r="F90" s="29">
        <f t="shared" si="31"/>
        <v>0</v>
      </c>
      <c r="G90" s="29">
        <f t="shared" si="31"/>
        <v>0</v>
      </c>
      <c r="H90" s="29">
        <f t="shared" si="31"/>
        <v>0</v>
      </c>
      <c r="I90" s="29">
        <f t="shared" si="31"/>
        <v>0</v>
      </c>
      <c r="J90" s="29">
        <f t="shared" si="31"/>
        <v>0</v>
      </c>
    </row>
    <row r="91" spans="1:10" ht="60" customHeight="1">
      <c r="A91" s="32"/>
      <c r="B91" s="33"/>
      <c r="C91" s="37" t="s">
        <v>10</v>
      </c>
      <c r="D91" s="35">
        <f>E91+H91</f>
        <v>16800</v>
      </c>
      <c r="E91" s="35">
        <v>16800</v>
      </c>
      <c r="F91" s="35">
        <v>0</v>
      </c>
      <c r="G91" s="35">
        <v>0</v>
      </c>
      <c r="H91" s="35">
        <v>0</v>
      </c>
      <c r="I91" s="36">
        <v>0</v>
      </c>
      <c r="J91" s="36">
        <v>0</v>
      </c>
    </row>
    <row r="92" spans="1:10" ht="21" customHeight="1">
      <c r="A92" s="32"/>
      <c r="B92" s="33"/>
      <c r="C92" s="34" t="s">
        <v>33</v>
      </c>
      <c r="D92" s="35">
        <f t="shared" si="29"/>
        <v>96553</v>
      </c>
      <c r="E92" s="35">
        <v>96553</v>
      </c>
      <c r="F92" s="35">
        <v>0</v>
      </c>
      <c r="G92" s="35">
        <v>0</v>
      </c>
      <c r="H92" s="35">
        <v>0</v>
      </c>
      <c r="I92" s="36">
        <v>0</v>
      </c>
      <c r="J92" s="36">
        <v>0</v>
      </c>
    </row>
    <row r="93" spans="1:10" ht="22.5" customHeight="1">
      <c r="A93" s="32"/>
      <c r="B93" s="33"/>
      <c r="C93" s="34" t="s">
        <v>11</v>
      </c>
      <c r="D93" s="35">
        <f t="shared" si="29"/>
        <v>2166</v>
      </c>
      <c r="E93" s="35">
        <v>2166</v>
      </c>
      <c r="F93" s="35">
        <v>0</v>
      </c>
      <c r="G93" s="35">
        <v>0</v>
      </c>
      <c r="H93" s="35"/>
      <c r="I93" s="35">
        <v>0</v>
      </c>
      <c r="J93" s="35">
        <v>0</v>
      </c>
    </row>
    <row r="94" spans="1:10" ht="22.5" customHeight="1">
      <c r="A94" s="30"/>
      <c r="B94" s="27" t="s">
        <v>145</v>
      </c>
      <c r="C94" s="31" t="s">
        <v>78</v>
      </c>
      <c r="D94" s="29">
        <f aca="true" t="shared" si="32" ref="D94:J94">SUM(D95:D96)</f>
        <v>279203.04000000004</v>
      </c>
      <c r="E94" s="29">
        <f t="shared" si="32"/>
        <v>279203.04000000004</v>
      </c>
      <c r="F94" s="29">
        <f t="shared" si="32"/>
        <v>0</v>
      </c>
      <c r="G94" s="29">
        <f t="shared" si="32"/>
        <v>279203.04000000004</v>
      </c>
      <c r="H94" s="29">
        <f t="shared" si="32"/>
        <v>0</v>
      </c>
      <c r="I94" s="29">
        <f t="shared" si="32"/>
        <v>0</v>
      </c>
      <c r="J94" s="29">
        <f t="shared" si="32"/>
        <v>0</v>
      </c>
    </row>
    <row r="95" spans="1:10" ht="59.25" customHeight="1">
      <c r="A95" s="32"/>
      <c r="B95" s="33"/>
      <c r="C95" s="37" t="s">
        <v>149</v>
      </c>
      <c r="D95" s="35">
        <f>E95+H95</f>
        <v>249749.82</v>
      </c>
      <c r="E95" s="35">
        <v>249749.82</v>
      </c>
      <c r="F95" s="35">
        <v>0</v>
      </c>
      <c r="G95" s="35">
        <v>249749.82</v>
      </c>
      <c r="H95" s="35">
        <v>0</v>
      </c>
      <c r="I95" s="36">
        <v>0</v>
      </c>
      <c r="J95" s="36">
        <v>0</v>
      </c>
    </row>
    <row r="96" spans="1:10" ht="60.75" customHeight="1">
      <c r="A96" s="32"/>
      <c r="B96" s="33"/>
      <c r="C96" s="37" t="s">
        <v>149</v>
      </c>
      <c r="D96" s="35">
        <f>E96+H96</f>
        <v>29453.22</v>
      </c>
      <c r="E96" s="35">
        <v>29453.22</v>
      </c>
      <c r="F96" s="35">
        <v>0</v>
      </c>
      <c r="G96" s="35">
        <v>29453.22</v>
      </c>
      <c r="H96" s="35"/>
      <c r="I96" s="35">
        <v>0</v>
      </c>
      <c r="J96" s="35">
        <v>0</v>
      </c>
    </row>
    <row r="97" spans="1:10" ht="19.5" customHeight="1">
      <c r="A97" s="26" t="s">
        <v>34</v>
      </c>
      <c r="B97" s="27"/>
      <c r="C97" s="28" t="s">
        <v>35</v>
      </c>
      <c r="D97" s="29">
        <f>SUM(D99:D99)</f>
        <v>2424100</v>
      </c>
      <c r="E97" s="29">
        <f aca="true" t="shared" si="33" ref="E97:J97">SUM(E99:E99)</f>
        <v>2424100</v>
      </c>
      <c r="F97" s="29">
        <f t="shared" si="33"/>
        <v>2424100</v>
      </c>
      <c r="G97" s="29">
        <f t="shared" si="33"/>
        <v>0</v>
      </c>
      <c r="H97" s="29">
        <f t="shared" si="33"/>
        <v>0</v>
      </c>
      <c r="I97" s="29">
        <f t="shared" si="33"/>
        <v>0</v>
      </c>
      <c r="J97" s="29">
        <f t="shared" si="33"/>
        <v>0</v>
      </c>
    </row>
    <row r="98" spans="1:10" ht="38.25" customHeight="1">
      <c r="A98" s="30"/>
      <c r="B98" s="27" t="s">
        <v>111</v>
      </c>
      <c r="C98" s="31" t="s">
        <v>112</v>
      </c>
      <c r="D98" s="29">
        <f>D99</f>
        <v>2424100</v>
      </c>
      <c r="E98" s="29">
        <f aca="true" t="shared" si="34" ref="E98:J98">E99</f>
        <v>2424100</v>
      </c>
      <c r="F98" s="29">
        <f t="shared" si="34"/>
        <v>2424100</v>
      </c>
      <c r="G98" s="29">
        <f t="shared" si="34"/>
        <v>0</v>
      </c>
      <c r="H98" s="29">
        <f t="shared" si="34"/>
        <v>0</v>
      </c>
      <c r="I98" s="29">
        <f t="shared" si="34"/>
        <v>0</v>
      </c>
      <c r="J98" s="29">
        <f t="shared" si="34"/>
        <v>0</v>
      </c>
    </row>
    <row r="99" spans="1:10" ht="53.25" customHeight="1">
      <c r="A99" s="32"/>
      <c r="B99" s="33"/>
      <c r="C99" s="34" t="s">
        <v>4</v>
      </c>
      <c r="D99" s="35">
        <f>E99+H99</f>
        <v>2424100</v>
      </c>
      <c r="E99" s="35">
        <f>SUM(F99:G99)</f>
        <v>2424100</v>
      </c>
      <c r="F99" s="35">
        <v>2424100</v>
      </c>
      <c r="G99" s="35">
        <v>0</v>
      </c>
      <c r="H99" s="35">
        <v>0</v>
      </c>
      <c r="I99" s="36">
        <v>0</v>
      </c>
      <c r="J99" s="36">
        <v>0</v>
      </c>
    </row>
    <row r="100" spans="1:10" ht="18" customHeight="1">
      <c r="A100" s="26" t="s">
        <v>36</v>
      </c>
      <c r="B100" s="27"/>
      <c r="C100" s="28" t="s">
        <v>37</v>
      </c>
      <c r="D100" s="29">
        <f aca="true" t="shared" si="35" ref="D100:J100">D101+D104+D106+D109+D111</f>
        <v>2007955</v>
      </c>
      <c r="E100" s="29">
        <f t="shared" si="35"/>
        <v>2007955</v>
      </c>
      <c r="F100" s="29">
        <f t="shared" si="35"/>
        <v>1957805</v>
      </c>
      <c r="G100" s="29">
        <f t="shared" si="35"/>
        <v>0</v>
      </c>
      <c r="H100" s="29">
        <f t="shared" si="35"/>
        <v>0</v>
      </c>
      <c r="I100" s="29">
        <f t="shared" si="35"/>
        <v>0</v>
      </c>
      <c r="J100" s="29">
        <f t="shared" si="35"/>
        <v>0</v>
      </c>
    </row>
    <row r="101" spans="1:10" ht="18" customHeight="1">
      <c r="A101" s="30"/>
      <c r="B101" s="27" t="s">
        <v>113</v>
      </c>
      <c r="C101" s="28" t="s">
        <v>118</v>
      </c>
      <c r="D101" s="29">
        <f>SUM(D102:D103)</f>
        <v>940457</v>
      </c>
      <c r="E101" s="29">
        <f aca="true" t="shared" si="36" ref="E101:J101">SUM(E102:E103)</f>
        <v>940457</v>
      </c>
      <c r="F101" s="29">
        <f t="shared" si="36"/>
        <v>939457</v>
      </c>
      <c r="G101" s="29">
        <f t="shared" si="36"/>
        <v>0</v>
      </c>
      <c r="H101" s="29">
        <f t="shared" si="36"/>
        <v>0</v>
      </c>
      <c r="I101" s="29">
        <f t="shared" si="36"/>
        <v>0</v>
      </c>
      <c r="J101" s="29">
        <f t="shared" si="36"/>
        <v>0</v>
      </c>
    </row>
    <row r="102" spans="1:16" s="7" customFormat="1" ht="18" customHeight="1">
      <c r="A102" s="49"/>
      <c r="B102" s="50"/>
      <c r="C102" s="34" t="s">
        <v>21</v>
      </c>
      <c r="D102" s="48">
        <f>E102+H102</f>
        <v>1000</v>
      </c>
      <c r="E102" s="48">
        <v>1000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21"/>
      <c r="L102" s="21"/>
      <c r="M102" s="21"/>
      <c r="N102" s="21"/>
      <c r="O102" s="21"/>
      <c r="P102" s="21"/>
    </row>
    <row r="103" spans="1:16" s="7" customFormat="1" ht="52.5" customHeight="1">
      <c r="A103" s="49"/>
      <c r="B103" s="50"/>
      <c r="C103" s="34" t="s">
        <v>38</v>
      </c>
      <c r="D103" s="48">
        <f>E103+H103</f>
        <v>939457</v>
      </c>
      <c r="E103" s="48">
        <f>F103</f>
        <v>939457</v>
      </c>
      <c r="F103" s="48">
        <v>939457</v>
      </c>
      <c r="G103" s="48">
        <v>0</v>
      </c>
      <c r="H103" s="48">
        <v>0</v>
      </c>
      <c r="I103" s="48">
        <v>0</v>
      </c>
      <c r="J103" s="48">
        <v>0</v>
      </c>
      <c r="K103" s="21"/>
      <c r="L103" s="21"/>
      <c r="M103" s="21"/>
      <c r="N103" s="21"/>
      <c r="O103" s="21"/>
      <c r="P103" s="21"/>
    </row>
    <row r="104" spans="1:10" ht="18" customHeight="1">
      <c r="A104" s="30"/>
      <c r="B104" s="27" t="s">
        <v>114</v>
      </c>
      <c r="C104" s="28" t="s">
        <v>119</v>
      </c>
      <c r="D104" s="29">
        <f>D105</f>
        <v>403932</v>
      </c>
      <c r="E104" s="29">
        <f aca="true" t="shared" si="37" ref="E104:J104">E105</f>
        <v>403932</v>
      </c>
      <c r="F104" s="29">
        <f t="shared" si="37"/>
        <v>403932</v>
      </c>
      <c r="G104" s="29">
        <f t="shared" si="37"/>
        <v>0</v>
      </c>
      <c r="H104" s="29">
        <f t="shared" si="37"/>
        <v>0</v>
      </c>
      <c r="I104" s="29">
        <f t="shared" si="37"/>
        <v>0</v>
      </c>
      <c r="J104" s="29">
        <f t="shared" si="37"/>
        <v>0</v>
      </c>
    </row>
    <row r="105" spans="1:16" s="7" customFormat="1" ht="49.5" customHeight="1">
      <c r="A105" s="49"/>
      <c r="B105" s="50"/>
      <c r="C105" s="45" t="s">
        <v>4</v>
      </c>
      <c r="D105" s="48">
        <f>E105+H105</f>
        <v>403932</v>
      </c>
      <c r="E105" s="48">
        <f>F105</f>
        <v>403932</v>
      </c>
      <c r="F105" s="48">
        <v>403932</v>
      </c>
      <c r="G105" s="48">
        <v>0</v>
      </c>
      <c r="H105" s="48">
        <v>0</v>
      </c>
      <c r="I105" s="48">
        <v>0</v>
      </c>
      <c r="J105" s="48">
        <v>0</v>
      </c>
      <c r="K105" s="21"/>
      <c r="L105" s="21"/>
      <c r="M105" s="21"/>
      <c r="N105" s="21"/>
      <c r="O105" s="21"/>
      <c r="P105" s="21"/>
    </row>
    <row r="106" spans="1:10" ht="18" customHeight="1">
      <c r="A106" s="30"/>
      <c r="B106" s="27" t="s">
        <v>115</v>
      </c>
      <c r="C106" s="28" t="s">
        <v>120</v>
      </c>
      <c r="D106" s="29">
        <f aca="true" t="shared" si="38" ref="D106:J106">SUM(D107:D108)</f>
        <v>276816</v>
      </c>
      <c r="E106" s="29">
        <f t="shared" si="38"/>
        <v>276816</v>
      </c>
      <c r="F106" s="29">
        <f t="shared" si="38"/>
        <v>276816</v>
      </c>
      <c r="G106" s="29">
        <f t="shared" si="38"/>
        <v>0</v>
      </c>
      <c r="H106" s="29">
        <f t="shared" si="38"/>
        <v>0</v>
      </c>
      <c r="I106" s="29">
        <f t="shared" si="38"/>
        <v>0</v>
      </c>
      <c r="J106" s="29">
        <f t="shared" si="38"/>
        <v>0</v>
      </c>
    </row>
    <row r="107" spans="1:16" s="7" customFormat="1" ht="54" customHeight="1">
      <c r="A107" s="49"/>
      <c r="B107" s="50"/>
      <c r="C107" s="34" t="s">
        <v>39</v>
      </c>
      <c r="D107" s="48">
        <f>E107+H107</f>
        <v>22739</v>
      </c>
      <c r="E107" s="48">
        <f>F107</f>
        <v>22739</v>
      </c>
      <c r="F107" s="48">
        <v>22739</v>
      </c>
      <c r="G107" s="48">
        <v>0</v>
      </c>
      <c r="H107" s="48">
        <v>0</v>
      </c>
      <c r="I107" s="48">
        <v>0</v>
      </c>
      <c r="J107" s="48">
        <v>0</v>
      </c>
      <c r="K107" s="21"/>
      <c r="L107" s="21"/>
      <c r="M107" s="21"/>
      <c r="N107" s="21"/>
      <c r="O107" s="21"/>
      <c r="P107" s="21"/>
    </row>
    <row r="108" spans="1:16" s="7" customFormat="1" ht="51.75" customHeight="1">
      <c r="A108" s="49"/>
      <c r="B108" s="50"/>
      <c r="C108" s="34" t="s">
        <v>38</v>
      </c>
      <c r="D108" s="48">
        <f>E108+H108</f>
        <v>254077</v>
      </c>
      <c r="E108" s="48">
        <f>F108</f>
        <v>254077</v>
      </c>
      <c r="F108" s="48">
        <v>254077</v>
      </c>
      <c r="G108" s="48">
        <v>0</v>
      </c>
      <c r="H108" s="48">
        <v>0</v>
      </c>
      <c r="I108" s="48">
        <v>0</v>
      </c>
      <c r="J108" s="48">
        <v>0</v>
      </c>
      <c r="K108" s="21"/>
      <c r="L108" s="21"/>
      <c r="M108" s="21"/>
      <c r="N108" s="21"/>
      <c r="O108" s="21"/>
      <c r="P108" s="21"/>
    </row>
    <row r="109" spans="1:10" ht="29.25" customHeight="1">
      <c r="A109" s="30"/>
      <c r="B109" s="27" t="s">
        <v>116</v>
      </c>
      <c r="C109" s="31" t="s">
        <v>121</v>
      </c>
      <c r="D109" s="29">
        <f aca="true" t="shared" si="39" ref="D109:J109">D110</f>
        <v>337600</v>
      </c>
      <c r="E109" s="29">
        <f t="shared" si="39"/>
        <v>337600</v>
      </c>
      <c r="F109" s="29">
        <f t="shared" si="39"/>
        <v>337600</v>
      </c>
      <c r="G109" s="29">
        <f t="shared" si="39"/>
        <v>0</v>
      </c>
      <c r="H109" s="29">
        <f t="shared" si="39"/>
        <v>0</v>
      </c>
      <c r="I109" s="29">
        <f t="shared" si="39"/>
        <v>0</v>
      </c>
      <c r="J109" s="29">
        <f t="shared" si="39"/>
        <v>0</v>
      </c>
    </row>
    <row r="110" spans="1:16" s="7" customFormat="1" ht="51.75" customHeight="1">
      <c r="A110" s="49"/>
      <c r="B110" s="50"/>
      <c r="C110" s="45" t="s">
        <v>4</v>
      </c>
      <c r="D110" s="48">
        <f>E110+H110</f>
        <v>337600</v>
      </c>
      <c r="E110" s="48">
        <f>F110</f>
        <v>337600</v>
      </c>
      <c r="F110" s="48">
        <v>337600</v>
      </c>
      <c r="G110" s="48">
        <v>0</v>
      </c>
      <c r="H110" s="48">
        <v>0</v>
      </c>
      <c r="I110" s="48">
        <v>0</v>
      </c>
      <c r="J110" s="48">
        <v>0</v>
      </c>
      <c r="K110" s="21"/>
      <c r="L110" s="21"/>
      <c r="M110" s="21"/>
      <c r="N110" s="21"/>
      <c r="O110" s="21"/>
      <c r="P110" s="21"/>
    </row>
    <row r="111" spans="1:10" ht="40.5" customHeight="1">
      <c r="A111" s="30"/>
      <c r="B111" s="27" t="s">
        <v>117</v>
      </c>
      <c r="C111" s="31" t="s">
        <v>122</v>
      </c>
      <c r="D111" s="29">
        <f aca="true" t="shared" si="40" ref="D111:J111">SUM(D112:D115)</f>
        <v>49150</v>
      </c>
      <c r="E111" s="29">
        <f t="shared" si="40"/>
        <v>49150</v>
      </c>
      <c r="F111" s="29">
        <f t="shared" si="40"/>
        <v>0</v>
      </c>
      <c r="G111" s="29">
        <f t="shared" si="40"/>
        <v>0</v>
      </c>
      <c r="H111" s="29">
        <f t="shared" si="40"/>
        <v>0</v>
      </c>
      <c r="I111" s="29">
        <f t="shared" si="40"/>
        <v>0</v>
      </c>
      <c r="J111" s="29">
        <f t="shared" si="40"/>
        <v>0</v>
      </c>
    </row>
    <row r="112" spans="1:10" ht="59.25" customHeight="1">
      <c r="A112" s="53"/>
      <c r="B112" s="54"/>
      <c r="C112" s="37" t="s">
        <v>10</v>
      </c>
      <c r="D112" s="35">
        <f>E112+H112</f>
        <v>43050</v>
      </c>
      <c r="E112" s="35">
        <v>43050</v>
      </c>
      <c r="F112" s="35">
        <v>0</v>
      </c>
      <c r="G112" s="35">
        <v>0</v>
      </c>
      <c r="H112" s="35">
        <v>0</v>
      </c>
      <c r="I112" s="36">
        <v>0</v>
      </c>
      <c r="J112" s="36">
        <v>0</v>
      </c>
    </row>
    <row r="113" spans="1:10" ht="21.75" customHeight="1">
      <c r="A113" s="53"/>
      <c r="B113" s="54"/>
      <c r="C113" s="34" t="s">
        <v>33</v>
      </c>
      <c r="D113" s="35">
        <f>E113+H113</f>
        <v>3400</v>
      </c>
      <c r="E113" s="35">
        <v>3400</v>
      </c>
      <c r="F113" s="35">
        <v>0</v>
      </c>
      <c r="G113" s="35">
        <v>0</v>
      </c>
      <c r="H113" s="35">
        <v>0</v>
      </c>
      <c r="I113" s="36">
        <v>0</v>
      </c>
      <c r="J113" s="36">
        <v>0</v>
      </c>
    </row>
    <row r="114" spans="1:10" ht="21.75" customHeight="1">
      <c r="A114" s="53"/>
      <c r="B114" s="54"/>
      <c r="C114" s="34" t="s">
        <v>21</v>
      </c>
      <c r="D114" s="35">
        <f>E114+H114</f>
        <v>2500</v>
      </c>
      <c r="E114" s="35">
        <v>2500</v>
      </c>
      <c r="F114" s="35"/>
      <c r="G114" s="35"/>
      <c r="H114" s="35"/>
      <c r="I114" s="36"/>
      <c r="J114" s="36"/>
    </row>
    <row r="115" spans="1:10" ht="18.75" customHeight="1">
      <c r="A115" s="55"/>
      <c r="B115" s="55"/>
      <c r="C115" s="45" t="s">
        <v>11</v>
      </c>
      <c r="D115" s="36">
        <f>E115+H115</f>
        <v>200</v>
      </c>
      <c r="E115" s="36">
        <v>200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</row>
    <row r="116" spans="1:10" ht="24.75" customHeight="1">
      <c r="A116" s="56" t="s">
        <v>40</v>
      </c>
      <c r="B116" s="27"/>
      <c r="C116" s="57" t="s">
        <v>41</v>
      </c>
      <c r="D116" s="58">
        <f aca="true" t="shared" si="41" ref="D116:J116">D117+D119+D121+D124</f>
        <v>570935</v>
      </c>
      <c r="E116" s="58">
        <f t="shared" si="41"/>
        <v>570935</v>
      </c>
      <c r="F116" s="58">
        <f t="shared" si="41"/>
        <v>125171</v>
      </c>
      <c r="G116" s="58">
        <f t="shared" si="41"/>
        <v>128964</v>
      </c>
      <c r="H116" s="58">
        <f t="shared" si="41"/>
        <v>0</v>
      </c>
      <c r="I116" s="58">
        <f t="shared" si="41"/>
        <v>0</v>
      </c>
      <c r="J116" s="58">
        <f t="shared" si="41"/>
        <v>0</v>
      </c>
    </row>
    <row r="117" spans="1:10" ht="27.75" customHeight="1">
      <c r="A117" s="59"/>
      <c r="B117" s="56" t="s">
        <v>123</v>
      </c>
      <c r="C117" s="60" t="s">
        <v>127</v>
      </c>
      <c r="D117" s="61">
        <f>D118</f>
        <v>105000</v>
      </c>
      <c r="E117" s="61">
        <f aca="true" t="shared" si="42" ref="E117:J117">E118</f>
        <v>105000</v>
      </c>
      <c r="F117" s="61">
        <f t="shared" si="42"/>
        <v>105000</v>
      </c>
      <c r="G117" s="61">
        <f t="shared" si="42"/>
        <v>0</v>
      </c>
      <c r="H117" s="61">
        <f t="shared" si="42"/>
        <v>0</v>
      </c>
      <c r="I117" s="61">
        <f t="shared" si="42"/>
        <v>0</v>
      </c>
      <c r="J117" s="61">
        <f t="shared" si="42"/>
        <v>0</v>
      </c>
    </row>
    <row r="118" spans="1:16" s="16" customFormat="1" ht="54.75" customHeight="1">
      <c r="A118" s="62"/>
      <c r="B118" s="62"/>
      <c r="C118" s="63" t="s">
        <v>4</v>
      </c>
      <c r="D118" s="64">
        <f>E118+H118</f>
        <v>105000</v>
      </c>
      <c r="E118" s="64">
        <f>F118</f>
        <v>105000</v>
      </c>
      <c r="F118" s="64">
        <v>105000</v>
      </c>
      <c r="G118" s="64">
        <v>0</v>
      </c>
      <c r="H118" s="64">
        <v>0</v>
      </c>
      <c r="I118" s="64">
        <v>0</v>
      </c>
      <c r="J118" s="64">
        <v>0</v>
      </c>
      <c r="K118" s="22"/>
      <c r="L118" s="22"/>
      <c r="M118" s="22"/>
      <c r="N118" s="22"/>
      <c r="O118" s="22"/>
      <c r="P118" s="22"/>
    </row>
    <row r="119" spans="1:16" s="14" customFormat="1" ht="24.75" customHeight="1">
      <c r="A119" s="65"/>
      <c r="B119" s="56" t="s">
        <v>124</v>
      </c>
      <c r="C119" s="60" t="s">
        <v>128</v>
      </c>
      <c r="D119" s="61">
        <f>D120</f>
        <v>20171</v>
      </c>
      <c r="E119" s="61">
        <f aca="true" t="shared" si="43" ref="E119:J119">E120</f>
        <v>20171</v>
      </c>
      <c r="F119" s="61">
        <f t="shared" si="43"/>
        <v>20171</v>
      </c>
      <c r="G119" s="61">
        <f t="shared" si="43"/>
        <v>0</v>
      </c>
      <c r="H119" s="61">
        <f t="shared" si="43"/>
        <v>0</v>
      </c>
      <c r="I119" s="61">
        <f t="shared" si="43"/>
        <v>0</v>
      </c>
      <c r="J119" s="61">
        <f t="shared" si="43"/>
        <v>0</v>
      </c>
      <c r="K119" s="23"/>
      <c r="L119" s="23"/>
      <c r="M119" s="23"/>
      <c r="N119" s="23"/>
      <c r="O119" s="23"/>
      <c r="P119" s="23"/>
    </row>
    <row r="120" spans="1:16" s="16" customFormat="1" ht="43.5" customHeight="1">
      <c r="A120" s="62"/>
      <c r="B120" s="62"/>
      <c r="C120" s="45" t="s">
        <v>60</v>
      </c>
      <c r="D120" s="64">
        <f>E120+H120</f>
        <v>20171</v>
      </c>
      <c r="E120" s="64">
        <f>F120</f>
        <v>20171</v>
      </c>
      <c r="F120" s="64">
        <v>20171</v>
      </c>
      <c r="G120" s="64">
        <v>0</v>
      </c>
      <c r="H120" s="64">
        <v>0</v>
      </c>
      <c r="I120" s="64">
        <v>0</v>
      </c>
      <c r="J120" s="64">
        <v>0</v>
      </c>
      <c r="K120" s="22"/>
      <c r="L120" s="22"/>
      <c r="M120" s="22"/>
      <c r="N120" s="22"/>
      <c r="O120" s="22"/>
      <c r="P120" s="22"/>
    </row>
    <row r="121" spans="1:16" s="14" customFormat="1" ht="21.75" customHeight="1">
      <c r="A121" s="65"/>
      <c r="B121" s="56" t="s">
        <v>125</v>
      </c>
      <c r="C121" s="60" t="s">
        <v>129</v>
      </c>
      <c r="D121" s="61">
        <f>SUM(D122:D123)</f>
        <v>316800</v>
      </c>
      <c r="E121" s="61">
        <f aca="true" t="shared" si="44" ref="E121:J121">SUM(E122:E123)</f>
        <v>316800</v>
      </c>
      <c r="F121" s="61">
        <f t="shared" si="44"/>
        <v>0</v>
      </c>
      <c r="G121" s="61">
        <f t="shared" si="44"/>
        <v>0</v>
      </c>
      <c r="H121" s="61">
        <f t="shared" si="44"/>
        <v>0</v>
      </c>
      <c r="I121" s="61">
        <f t="shared" si="44"/>
        <v>0</v>
      </c>
      <c r="J121" s="61">
        <f t="shared" si="44"/>
        <v>0</v>
      </c>
      <c r="K121" s="23"/>
      <c r="L121" s="23"/>
      <c r="M121" s="23"/>
      <c r="N121" s="23"/>
      <c r="O121" s="23"/>
      <c r="P121" s="23"/>
    </row>
    <row r="122" spans="1:10" s="18" customFormat="1" ht="22.5" customHeight="1">
      <c r="A122" s="66"/>
      <c r="B122" s="67"/>
      <c r="C122" s="45" t="s">
        <v>11</v>
      </c>
      <c r="D122" s="36">
        <f>E122+H122</f>
        <v>15000</v>
      </c>
      <c r="E122" s="36">
        <v>15000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</row>
    <row r="123" spans="1:10" ht="52.5" customHeight="1">
      <c r="A123" s="55"/>
      <c r="B123" s="68"/>
      <c r="C123" s="45" t="s">
        <v>42</v>
      </c>
      <c r="D123" s="36">
        <f>E123+H123</f>
        <v>301800</v>
      </c>
      <c r="E123" s="36">
        <v>301800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</row>
    <row r="124" spans="1:16" s="15" customFormat="1" ht="22.5" customHeight="1">
      <c r="A124" s="65"/>
      <c r="B124" s="56" t="s">
        <v>126</v>
      </c>
      <c r="C124" s="60" t="s">
        <v>78</v>
      </c>
      <c r="D124" s="69">
        <f>D125</f>
        <v>128964</v>
      </c>
      <c r="E124" s="69">
        <f aca="true" t="shared" si="45" ref="E124:J124">E125</f>
        <v>128964</v>
      </c>
      <c r="F124" s="69">
        <f t="shared" si="45"/>
        <v>0</v>
      </c>
      <c r="G124" s="69">
        <f t="shared" si="45"/>
        <v>128964</v>
      </c>
      <c r="H124" s="69">
        <f t="shared" si="45"/>
        <v>0</v>
      </c>
      <c r="I124" s="69">
        <f t="shared" si="45"/>
        <v>0</v>
      </c>
      <c r="J124" s="69">
        <f t="shared" si="45"/>
        <v>0</v>
      </c>
      <c r="K124" s="18"/>
      <c r="L124" s="18"/>
      <c r="M124" s="18"/>
      <c r="N124" s="18"/>
      <c r="O124" s="18"/>
      <c r="P124" s="18"/>
    </row>
    <row r="125" spans="1:10" ht="60.75" customHeight="1">
      <c r="A125" s="55"/>
      <c r="B125" s="68"/>
      <c r="C125" s="37" t="s">
        <v>149</v>
      </c>
      <c r="D125" s="36">
        <f>E125+H125</f>
        <v>128964</v>
      </c>
      <c r="E125" s="36">
        <f>SUM(F125:G125)</f>
        <v>128964</v>
      </c>
      <c r="F125" s="36">
        <v>0</v>
      </c>
      <c r="G125" s="36">
        <v>128964</v>
      </c>
      <c r="H125" s="36">
        <v>0</v>
      </c>
      <c r="I125" s="36">
        <v>0</v>
      </c>
      <c r="J125" s="36">
        <v>0</v>
      </c>
    </row>
    <row r="126" spans="1:10" ht="21" customHeight="1">
      <c r="A126" s="56" t="s">
        <v>43</v>
      </c>
      <c r="B126" s="70"/>
      <c r="C126" s="60" t="s">
        <v>44</v>
      </c>
      <c r="D126" s="61">
        <f>D127+D129+D132+D136</f>
        <v>300270</v>
      </c>
      <c r="E126" s="61">
        <f aca="true" t="shared" si="46" ref="E126:J126">E127+E129+E132+E136</f>
        <v>300270</v>
      </c>
      <c r="F126" s="61">
        <f t="shared" si="46"/>
        <v>0</v>
      </c>
      <c r="G126" s="61">
        <f t="shared" si="46"/>
        <v>0</v>
      </c>
      <c r="H126" s="61">
        <f t="shared" si="46"/>
        <v>0</v>
      </c>
      <c r="I126" s="61">
        <f t="shared" si="46"/>
        <v>0</v>
      </c>
      <c r="J126" s="61">
        <f t="shared" si="46"/>
        <v>0</v>
      </c>
    </row>
    <row r="127" spans="1:10" ht="18" customHeight="1">
      <c r="A127" s="65"/>
      <c r="B127" s="70" t="s">
        <v>130</v>
      </c>
      <c r="C127" s="60" t="s">
        <v>134</v>
      </c>
      <c r="D127" s="61">
        <f>D128</f>
        <v>33550</v>
      </c>
      <c r="E127" s="61">
        <f aca="true" t="shared" si="47" ref="E127:J127">E128</f>
        <v>33550</v>
      </c>
      <c r="F127" s="61">
        <f t="shared" si="47"/>
        <v>0</v>
      </c>
      <c r="G127" s="61">
        <f t="shared" si="47"/>
        <v>0</v>
      </c>
      <c r="H127" s="61">
        <f t="shared" si="47"/>
        <v>0</v>
      </c>
      <c r="I127" s="61">
        <f t="shared" si="47"/>
        <v>0</v>
      </c>
      <c r="J127" s="61">
        <f t="shared" si="47"/>
        <v>0</v>
      </c>
    </row>
    <row r="128" spans="1:10" ht="54.75" customHeight="1">
      <c r="A128" s="55"/>
      <c r="B128" s="68"/>
      <c r="C128" s="45" t="s">
        <v>59</v>
      </c>
      <c r="D128" s="36">
        <f>E128+H128</f>
        <v>33550</v>
      </c>
      <c r="E128" s="36">
        <v>33550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</row>
    <row r="129" spans="1:10" ht="28.5" customHeight="1">
      <c r="A129" s="65"/>
      <c r="B129" s="70" t="s">
        <v>131</v>
      </c>
      <c r="C129" s="60" t="s">
        <v>135</v>
      </c>
      <c r="D129" s="61">
        <f>SUM(D130:D131)</f>
        <v>25076</v>
      </c>
      <c r="E129" s="61">
        <f aca="true" t="shared" si="48" ref="E129:J129">SUM(E130:E131)</f>
        <v>25076</v>
      </c>
      <c r="F129" s="61">
        <f t="shared" si="48"/>
        <v>0</v>
      </c>
      <c r="G129" s="61">
        <f t="shared" si="48"/>
        <v>0</v>
      </c>
      <c r="H129" s="61">
        <f t="shared" si="48"/>
        <v>0</v>
      </c>
      <c r="I129" s="61">
        <f t="shared" si="48"/>
        <v>0</v>
      </c>
      <c r="J129" s="61">
        <f t="shared" si="48"/>
        <v>0</v>
      </c>
    </row>
    <row r="130" spans="1:16" s="7" customFormat="1" ht="65.25" customHeight="1">
      <c r="A130" s="62"/>
      <c r="B130" s="71"/>
      <c r="C130" s="72" t="s">
        <v>10</v>
      </c>
      <c r="D130" s="64">
        <f>E130+H130</f>
        <v>3200</v>
      </c>
      <c r="E130" s="64">
        <v>3200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21"/>
      <c r="L130" s="21"/>
      <c r="M130" s="21"/>
      <c r="N130" s="21"/>
      <c r="O130" s="21"/>
      <c r="P130" s="21"/>
    </row>
    <row r="131" spans="1:16" s="7" customFormat="1" ht="22.5" customHeight="1">
      <c r="A131" s="62"/>
      <c r="B131" s="71"/>
      <c r="C131" s="45" t="s">
        <v>11</v>
      </c>
      <c r="D131" s="64">
        <f>E131+H131</f>
        <v>21876</v>
      </c>
      <c r="E131" s="64">
        <v>21876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21"/>
      <c r="L131" s="21"/>
      <c r="M131" s="21"/>
      <c r="N131" s="21"/>
      <c r="O131" s="21"/>
      <c r="P131" s="21"/>
    </row>
    <row r="132" spans="1:10" ht="18.75" customHeight="1">
      <c r="A132" s="65"/>
      <c r="B132" s="70" t="s">
        <v>132</v>
      </c>
      <c r="C132" s="60" t="s">
        <v>136</v>
      </c>
      <c r="D132" s="61">
        <f>SUM(D133:D135)</f>
        <v>222460</v>
      </c>
      <c r="E132" s="61">
        <f aca="true" t="shared" si="49" ref="E132:J132">SUM(E133:E135)</f>
        <v>222460</v>
      </c>
      <c r="F132" s="61">
        <f t="shared" si="49"/>
        <v>0</v>
      </c>
      <c r="G132" s="61">
        <f t="shared" si="49"/>
        <v>0</v>
      </c>
      <c r="H132" s="61">
        <f t="shared" si="49"/>
        <v>0</v>
      </c>
      <c r="I132" s="61">
        <f t="shared" si="49"/>
        <v>0</v>
      </c>
      <c r="J132" s="61">
        <f t="shared" si="49"/>
        <v>0</v>
      </c>
    </row>
    <row r="133" spans="1:10" ht="67.5" customHeight="1">
      <c r="A133" s="55"/>
      <c r="B133" s="55"/>
      <c r="C133" s="72" t="s">
        <v>10</v>
      </c>
      <c r="D133" s="64">
        <f>E133+H133</f>
        <v>45960</v>
      </c>
      <c r="E133" s="64">
        <v>45960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</row>
    <row r="134" spans="1:16" s="7" customFormat="1" ht="18.75" customHeight="1">
      <c r="A134" s="62"/>
      <c r="B134" s="71"/>
      <c r="C134" s="34" t="s">
        <v>33</v>
      </c>
      <c r="D134" s="64">
        <f>E134+H134</f>
        <v>175900</v>
      </c>
      <c r="E134" s="64">
        <v>175900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21"/>
      <c r="L134" s="21"/>
      <c r="M134" s="21"/>
      <c r="N134" s="21"/>
      <c r="O134" s="21"/>
      <c r="P134" s="21"/>
    </row>
    <row r="135" spans="1:10" ht="18.75" customHeight="1">
      <c r="A135" s="55"/>
      <c r="B135" s="33"/>
      <c r="C135" s="45" t="s">
        <v>11</v>
      </c>
      <c r="D135" s="36">
        <f>E135+H135</f>
        <v>600</v>
      </c>
      <c r="E135" s="36">
        <v>600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</row>
    <row r="136" spans="1:10" ht="18" customHeight="1">
      <c r="A136" s="65"/>
      <c r="B136" s="70" t="s">
        <v>133</v>
      </c>
      <c r="C136" s="60" t="s">
        <v>137</v>
      </c>
      <c r="D136" s="61">
        <f>D137</f>
        <v>19184</v>
      </c>
      <c r="E136" s="61">
        <f aca="true" t="shared" si="50" ref="E136:J136">E137</f>
        <v>19184</v>
      </c>
      <c r="F136" s="61">
        <f t="shared" si="50"/>
        <v>0</v>
      </c>
      <c r="G136" s="61">
        <f t="shared" si="50"/>
        <v>0</v>
      </c>
      <c r="H136" s="61">
        <f t="shared" si="50"/>
        <v>0</v>
      </c>
      <c r="I136" s="61">
        <f t="shared" si="50"/>
        <v>0</v>
      </c>
      <c r="J136" s="61">
        <f t="shared" si="50"/>
        <v>0</v>
      </c>
    </row>
    <row r="137" spans="1:10" ht="19.5" customHeight="1">
      <c r="A137" s="55"/>
      <c r="B137" s="55"/>
      <c r="C137" s="45" t="s">
        <v>11</v>
      </c>
      <c r="D137" s="36">
        <f>E137+H137</f>
        <v>19184</v>
      </c>
      <c r="E137" s="36">
        <v>19184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</row>
    <row r="138" spans="1:10" ht="21" customHeight="1">
      <c r="A138" s="56" t="s">
        <v>61</v>
      </c>
      <c r="B138" s="56"/>
      <c r="C138" s="60" t="s">
        <v>62</v>
      </c>
      <c r="D138" s="61">
        <f>SUM(D140)</f>
        <v>1200000</v>
      </c>
      <c r="E138" s="61">
        <f aca="true" t="shared" si="51" ref="E138:J138">SUM(E140)</f>
        <v>1200000</v>
      </c>
      <c r="F138" s="61">
        <f t="shared" si="51"/>
        <v>0</v>
      </c>
      <c r="G138" s="61">
        <f t="shared" si="51"/>
        <v>0</v>
      </c>
      <c r="H138" s="61">
        <f t="shared" si="51"/>
        <v>0</v>
      </c>
      <c r="I138" s="61">
        <f t="shared" si="51"/>
        <v>0</v>
      </c>
      <c r="J138" s="61">
        <f t="shared" si="51"/>
        <v>0</v>
      </c>
    </row>
    <row r="139" spans="1:10" ht="36" customHeight="1">
      <c r="A139" s="65"/>
      <c r="B139" s="27" t="s">
        <v>138</v>
      </c>
      <c r="C139" s="31" t="s">
        <v>139</v>
      </c>
      <c r="D139" s="61">
        <f>D140</f>
        <v>1200000</v>
      </c>
      <c r="E139" s="61">
        <f aca="true" t="shared" si="52" ref="E139:J139">E140</f>
        <v>1200000</v>
      </c>
      <c r="F139" s="61">
        <f t="shared" si="52"/>
        <v>0</v>
      </c>
      <c r="G139" s="61">
        <f t="shared" si="52"/>
        <v>0</v>
      </c>
      <c r="H139" s="61">
        <f t="shared" si="52"/>
        <v>0</v>
      </c>
      <c r="I139" s="61">
        <f t="shared" si="52"/>
        <v>0</v>
      </c>
      <c r="J139" s="61">
        <f t="shared" si="52"/>
        <v>0</v>
      </c>
    </row>
    <row r="140" spans="1:10" ht="20.25" customHeight="1">
      <c r="A140" s="55"/>
      <c r="B140" s="33"/>
      <c r="C140" s="34" t="s">
        <v>20</v>
      </c>
      <c r="D140" s="36">
        <f>E140+H140</f>
        <v>1200000</v>
      </c>
      <c r="E140" s="36">
        <v>1200000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</row>
    <row r="141" spans="1:10" ht="24" customHeight="1">
      <c r="A141" s="56" t="s">
        <v>45</v>
      </c>
      <c r="B141" s="56"/>
      <c r="C141" s="60" t="s">
        <v>146</v>
      </c>
      <c r="D141" s="61">
        <f>SUM(D143:D144)</f>
        <v>442745</v>
      </c>
      <c r="E141" s="61">
        <f aca="true" t="shared" si="53" ref="E141:J141">SUM(E143:E144)</f>
        <v>442745</v>
      </c>
      <c r="F141" s="61">
        <f t="shared" si="53"/>
        <v>341000</v>
      </c>
      <c r="G141" s="61">
        <f t="shared" si="53"/>
        <v>0</v>
      </c>
      <c r="H141" s="61">
        <f t="shared" si="53"/>
        <v>0</v>
      </c>
      <c r="I141" s="61">
        <f t="shared" si="53"/>
        <v>0</v>
      </c>
      <c r="J141" s="61">
        <f t="shared" si="53"/>
        <v>0</v>
      </c>
    </row>
    <row r="142" spans="1:10" ht="18.75" customHeight="1">
      <c r="A142" s="65"/>
      <c r="B142" s="27" t="s">
        <v>140</v>
      </c>
      <c r="C142" s="31" t="s">
        <v>141</v>
      </c>
      <c r="D142" s="61">
        <f>SUM(D143:D144)</f>
        <v>442745</v>
      </c>
      <c r="E142" s="61">
        <f aca="true" t="shared" si="54" ref="E142:J142">SUM(E143:E144)</f>
        <v>442745</v>
      </c>
      <c r="F142" s="61">
        <f t="shared" si="54"/>
        <v>341000</v>
      </c>
      <c r="G142" s="61">
        <f t="shared" si="54"/>
        <v>0</v>
      </c>
      <c r="H142" s="61">
        <f t="shared" si="54"/>
        <v>0</v>
      </c>
      <c r="I142" s="61">
        <f t="shared" si="54"/>
        <v>0</v>
      </c>
      <c r="J142" s="61">
        <f t="shared" si="54"/>
        <v>0</v>
      </c>
    </row>
    <row r="143" spans="1:10" ht="20.25" customHeight="1">
      <c r="A143" s="55"/>
      <c r="B143" s="33"/>
      <c r="C143" s="34" t="s">
        <v>33</v>
      </c>
      <c r="D143" s="36">
        <f>E143+H143</f>
        <v>101745</v>
      </c>
      <c r="E143" s="36">
        <v>101745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</row>
    <row r="144" spans="1:10" ht="51" customHeight="1">
      <c r="A144" s="55"/>
      <c r="B144" s="33"/>
      <c r="C144" s="34" t="s">
        <v>39</v>
      </c>
      <c r="D144" s="36">
        <f>E144+H144</f>
        <v>341000</v>
      </c>
      <c r="E144" s="36">
        <f>SUM(F144:G144)</f>
        <v>341000</v>
      </c>
      <c r="F144" s="36">
        <v>341000</v>
      </c>
      <c r="G144" s="36">
        <v>0</v>
      </c>
      <c r="H144" s="36">
        <v>0</v>
      </c>
      <c r="I144" s="36">
        <v>0</v>
      </c>
      <c r="J144" s="36">
        <v>0</v>
      </c>
    </row>
    <row r="145" spans="1:10" ht="22.5" customHeight="1">
      <c r="A145" s="82" t="s">
        <v>46</v>
      </c>
      <c r="B145" s="83"/>
      <c r="C145" s="84"/>
      <c r="D145" s="61">
        <f aca="true" t="shared" si="55" ref="D145:J145">D12+D17+D20+D24+D31+D42+D53+D58+D66+D73+D97+D100+D116+D126+D138+D141</f>
        <v>60003871</v>
      </c>
      <c r="E145" s="61">
        <f t="shared" si="55"/>
        <v>58011639.4</v>
      </c>
      <c r="F145" s="61">
        <f t="shared" si="55"/>
        <v>9162754</v>
      </c>
      <c r="G145" s="61">
        <f t="shared" si="55"/>
        <v>408167.04000000004</v>
      </c>
      <c r="H145" s="61">
        <f t="shared" si="55"/>
        <v>1992231.6</v>
      </c>
      <c r="I145" s="61">
        <f t="shared" si="55"/>
        <v>0</v>
      </c>
      <c r="J145" s="61">
        <f t="shared" si="55"/>
        <v>1972227.6</v>
      </c>
    </row>
    <row r="146" spans="3:4" ht="3.75" customHeight="1">
      <c r="C146" s="2"/>
      <c r="D146" s="2"/>
    </row>
    <row r="147" spans="3:4" ht="5.25" customHeight="1">
      <c r="C147" s="2"/>
      <c r="D147" s="2"/>
    </row>
    <row r="148" spans="6:9" ht="12.75">
      <c r="F148" s="3"/>
      <c r="H148" s="2"/>
      <c r="I148" s="3" t="s">
        <v>47</v>
      </c>
    </row>
    <row r="149" spans="7:8" ht="9.75" customHeight="1">
      <c r="G149" s="2"/>
      <c r="H149" s="3"/>
    </row>
    <row r="150" spans="3:8" ht="15">
      <c r="C150" s="9"/>
      <c r="D150" s="10"/>
      <c r="G150" s="2"/>
      <c r="H150" s="4" t="s">
        <v>152</v>
      </c>
    </row>
    <row r="151" spans="3:4" ht="5.25" customHeight="1">
      <c r="C151" s="10"/>
      <c r="D151" s="10"/>
    </row>
    <row r="152" spans="3:4" ht="15">
      <c r="C152" s="11"/>
      <c r="D152" s="11"/>
    </row>
    <row r="153" spans="3:4" ht="15">
      <c r="C153" s="11"/>
      <c r="D153" s="11"/>
    </row>
    <row r="154" spans="3:4" ht="15">
      <c r="C154" s="85"/>
      <c r="D154" s="85"/>
    </row>
    <row r="155" spans="3:4" ht="15" customHeight="1">
      <c r="C155" s="85"/>
      <c r="D155" s="85"/>
    </row>
    <row r="156" spans="3:4" ht="12" customHeight="1">
      <c r="C156" s="12"/>
      <c r="D156" s="10"/>
    </row>
    <row r="157" ht="15" customHeight="1"/>
    <row r="158" ht="0.75" customHeight="1"/>
    <row r="159" ht="13.5" customHeight="1"/>
    <row r="160" spans="3:4" ht="12.75">
      <c r="C160" s="2"/>
      <c r="D160" s="2"/>
    </row>
    <row r="161" spans="3:4" ht="12.75">
      <c r="C161" s="2"/>
      <c r="D161" s="2"/>
    </row>
    <row r="162" spans="3:4" ht="12.75">
      <c r="C162" s="2"/>
      <c r="D162" s="2"/>
    </row>
    <row r="163" spans="3:4" ht="12.75">
      <c r="C163" s="2"/>
      <c r="D163" s="2"/>
    </row>
    <row r="164" spans="3:4" ht="12.75">
      <c r="C164" s="2"/>
      <c r="D164" s="2"/>
    </row>
    <row r="165" spans="3:4" ht="12.75">
      <c r="C165" s="2"/>
      <c r="D165" s="2"/>
    </row>
    <row r="166" spans="3:4" ht="12.75">
      <c r="C166" s="2"/>
      <c r="D166" s="2"/>
    </row>
    <row r="167" spans="3:4" ht="12.75">
      <c r="C167" s="2"/>
      <c r="D167" s="2"/>
    </row>
  </sheetData>
  <sheetProtection/>
  <mergeCells count="14">
    <mergeCell ref="E8:J8"/>
    <mergeCell ref="E9:E10"/>
    <mergeCell ref="F9:G9"/>
    <mergeCell ref="B7:B8"/>
    <mergeCell ref="H9:H10"/>
    <mergeCell ref="I9:J9"/>
    <mergeCell ref="A145:C145"/>
    <mergeCell ref="C154:D154"/>
    <mergeCell ref="C155:D155"/>
    <mergeCell ref="G2:I3"/>
    <mergeCell ref="A7:A8"/>
    <mergeCell ref="C7:C8"/>
    <mergeCell ref="D7:J7"/>
    <mergeCell ref="D8:D1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2012-01-03T10:32:33Z</cp:lastPrinted>
  <dcterms:created xsi:type="dcterms:W3CDTF">1997-02-26T13:46:56Z</dcterms:created>
  <dcterms:modified xsi:type="dcterms:W3CDTF">2012-01-03T10:32:36Z</dcterms:modified>
  <cp:category/>
  <cp:version/>
  <cp:contentType/>
  <cp:contentStatus/>
</cp:coreProperties>
</file>