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9" activeTab="9"/>
  </bookViews>
  <sheets>
    <sheet name="spł.całość" sheetId="1" r:id="rId1"/>
    <sheet name="spł.2009r" sheetId="2" state="hidden" r:id="rId2"/>
    <sheet name="spł.2008" sheetId="3" state="hidden" r:id="rId3"/>
    <sheet name="spłaty aktualne" sheetId="4" state="hidden" r:id="rId4"/>
    <sheet name="spł.rat2010" sheetId="5" state="hidden" r:id="rId5"/>
    <sheet name="spł.rat 2011" sheetId="6" state="hidden" r:id="rId6"/>
    <sheet name="spł.rat 2012" sheetId="7" state="hidden" r:id="rId7"/>
    <sheet name="spł.rat2013" sheetId="8" state="hidden" r:id="rId8"/>
    <sheet name="spł.rat 2014r" sheetId="9" state="hidden" r:id="rId9"/>
    <sheet name="spł. rat aktyw 14r" sheetId="10" r:id="rId10"/>
  </sheets>
  <definedNames>
    <definedName name="_xlnm.Print_Area" localSheetId="1">'spł.2009r'!$A$1:$P$18</definedName>
  </definedNames>
  <calcPr fullCalcOnLoad="1"/>
</workbook>
</file>

<file path=xl/sharedStrings.xml><?xml version="1.0" encoding="utf-8"?>
<sst xmlns="http://schemas.openxmlformats.org/spreadsheetml/2006/main" count="692" uniqueCount="199">
  <si>
    <t>SPŁATA POŻYCZEK I KREDYTÓW</t>
  </si>
  <si>
    <t>nr umowy</t>
  </si>
  <si>
    <t>cel zaciągniętego kredytu</t>
  </si>
  <si>
    <t>Bank</t>
  </si>
  <si>
    <t>sfinansowanie wydatków osobowych w placowkach oświatowych</t>
  </si>
  <si>
    <t>BISE - kredyt</t>
  </si>
  <si>
    <t>budowa Sali Gimnastycznej -ZSZ Nr 3</t>
  </si>
  <si>
    <t>zagospodarowanie terenu - boisko do koszykówki i piłki oraz bieżni</t>
  </si>
  <si>
    <t>adaptacja budynków w Bogurzynie na DPS</t>
  </si>
  <si>
    <t>31.10</t>
  </si>
  <si>
    <t>WFOŚiGW - pożyczka</t>
  </si>
  <si>
    <t>84/04/OA/P</t>
  </si>
  <si>
    <t>przebudowa kotlowni w Powiatowym Urzędzie Pracy</t>
  </si>
  <si>
    <t>273/02/OA/P</t>
  </si>
  <si>
    <t>modernizacja kotłowni w internacie ZSZ Nr 2</t>
  </si>
  <si>
    <t>49/03/OA/P</t>
  </si>
  <si>
    <t>modernizacja kotłowni w internacie ZSZ Nr 4</t>
  </si>
  <si>
    <t>PKO S.A. - kredyt</t>
  </si>
  <si>
    <t>310-13/3/II/15/2003</t>
  </si>
  <si>
    <t>budowa DPS w Bogurzynie</t>
  </si>
  <si>
    <t>Kredyt Bank - kredyt</t>
  </si>
  <si>
    <t>CI/I/0236/2001</t>
  </si>
  <si>
    <t>31.01</t>
  </si>
  <si>
    <t>30.04</t>
  </si>
  <si>
    <t>31.05</t>
  </si>
  <si>
    <t>31.07</t>
  </si>
  <si>
    <t>31.08</t>
  </si>
  <si>
    <t>29.07</t>
  </si>
  <si>
    <t>25.12</t>
  </si>
  <si>
    <t>RAZEM</t>
  </si>
  <si>
    <t>428/04/OA/P</t>
  </si>
  <si>
    <t>wymiana okien, witryn i drzwi zewnętrznych w budynku Bursy Szkolnej</t>
  </si>
  <si>
    <t>429/04/OA/P</t>
  </si>
  <si>
    <t>wymiana stolarki okiennej w budynku szkolnym ZS1</t>
  </si>
  <si>
    <t>428/04/OA/05</t>
  </si>
  <si>
    <t>samochód ratowniczy dla straży</t>
  </si>
  <si>
    <t>BOŚ S.A. - KREDYT</t>
  </si>
  <si>
    <t>NR 8/05/OA/WF/102</t>
  </si>
  <si>
    <t>wymiana stolarki okiennej w budynku ZS 3</t>
  </si>
  <si>
    <t>28.03/ 31.03</t>
  </si>
  <si>
    <t>28.06/ 30.06</t>
  </si>
  <si>
    <t>28.09/ 30.09</t>
  </si>
  <si>
    <t>28.12/ 31.12</t>
  </si>
  <si>
    <t>28.03</t>
  </si>
  <si>
    <t>28.06</t>
  </si>
  <si>
    <t>25.12/ 28.12</t>
  </si>
  <si>
    <t>25.12 / 28.12</t>
  </si>
  <si>
    <t>16979,93-umorzono</t>
  </si>
  <si>
    <t>WFOŚIGW-POŻYCZKA</t>
  </si>
  <si>
    <t>126/06/OA/P</t>
  </si>
  <si>
    <t>28.09 30.09</t>
  </si>
  <si>
    <t>203/06/OA/P</t>
  </si>
  <si>
    <t>30.11</t>
  </si>
  <si>
    <t>termomodernizacja budynku LO</t>
  </si>
  <si>
    <t>termomodernizacja budynkuZS nr 1</t>
  </si>
  <si>
    <t>WFOŚIGW-pożyczka</t>
  </si>
  <si>
    <t>54/07/OA/P</t>
  </si>
  <si>
    <t>termomodernizacja budynku ZSnr 3</t>
  </si>
  <si>
    <t>55/07/OA/P</t>
  </si>
  <si>
    <t>termomodernizacja budynku ZSnr 4</t>
  </si>
  <si>
    <t xml:space="preserve">NORDEA BANK </t>
  </si>
  <si>
    <t>BKI-PLN-CBKGD-07-000080</t>
  </si>
  <si>
    <t>budowa Sali gimnastycznej z zapleczem i kotłownią przy LO</t>
  </si>
  <si>
    <t>BANK SPÓŁDZIELCZY LEGIONOWO</t>
  </si>
  <si>
    <t>460/GI/2007</t>
  </si>
  <si>
    <t>PRZEBUDOWA DROGI MŁAWA-DĘBSK-DZIERZGOWO</t>
  </si>
  <si>
    <t>100.000,00</t>
  </si>
  <si>
    <t>0049/08/OA/P</t>
  </si>
  <si>
    <t>termomodarnizacja budynku Bursy Szkolnej Mława-Lelewela</t>
  </si>
  <si>
    <t>30.09</t>
  </si>
  <si>
    <t>do spłaty</t>
  </si>
  <si>
    <t>na 31.03.09</t>
  </si>
  <si>
    <t>4.603.382,95</t>
  </si>
  <si>
    <t>4.181.949,17</t>
  </si>
  <si>
    <t>na 31.09.09</t>
  </si>
  <si>
    <t>4.095.046,39</t>
  </si>
  <si>
    <t xml:space="preserve"> na 31.06.09</t>
  </si>
  <si>
    <t>na 31.12.09</t>
  </si>
  <si>
    <t>3.792.643,61</t>
  </si>
  <si>
    <t>OK.</t>
  </si>
  <si>
    <t>na 31.03.10</t>
  </si>
  <si>
    <t>budowa sali gimnastycznej przyZSZ Nr 3 i GimnazjumNr 2</t>
  </si>
  <si>
    <t xml:space="preserve">budowa sali gimnastycznej  ZSZ Nr 3  i Gimnazjum Nr 2 </t>
  </si>
  <si>
    <t>budowa sali gimnastycznej przy ZSZ Nr 3 i Gimnazjum Nr 2</t>
  </si>
  <si>
    <t>za 2008</t>
  </si>
  <si>
    <t>spłaty</t>
  </si>
  <si>
    <t>BO</t>
  </si>
  <si>
    <t>STAN NA KONIEC 2008</t>
  </si>
  <si>
    <r>
      <t xml:space="preserve">WFOŚiGW - pożyczka </t>
    </r>
    <r>
      <rPr>
        <sz val="8"/>
        <color indexed="10"/>
        <rFont val="Arial CE"/>
        <family val="0"/>
      </rPr>
      <t>spł.</t>
    </r>
  </si>
  <si>
    <r>
      <t xml:space="preserve">WFOŚIGW-POŻYCZKA </t>
    </r>
    <r>
      <rPr>
        <sz val="8"/>
        <color indexed="10"/>
        <rFont val="Arial CE"/>
        <family val="0"/>
      </rPr>
      <t>umo.</t>
    </r>
  </si>
  <si>
    <t>DnB NORD - kredyt</t>
  </si>
  <si>
    <t>DO spłaty na koniec 2009r</t>
  </si>
  <si>
    <t>LP</t>
  </si>
  <si>
    <t>DO SPŁATY</t>
  </si>
  <si>
    <t>na koniec 2010r</t>
  </si>
  <si>
    <t>spłaty za 2010r</t>
  </si>
  <si>
    <t>umorz.25000</t>
  </si>
  <si>
    <t>bez 126-.203</t>
  </si>
  <si>
    <t>umorz.35705,33</t>
  </si>
  <si>
    <t>spłata za 09r po umorzeniu i zwrocie pozyczek (84,203,126 w kwocie 28.166,67) = 922.475,45</t>
  </si>
  <si>
    <t>126/06</t>
  </si>
  <si>
    <t>30.10/09</t>
  </si>
  <si>
    <t xml:space="preserve">zwrot nadpłaty      </t>
  </si>
  <si>
    <t>pożyczki</t>
  </si>
  <si>
    <t>203/06</t>
  </si>
  <si>
    <t>30.12/09kwota</t>
  </si>
  <si>
    <t>04.08/09</t>
  </si>
  <si>
    <t>28.166,67</t>
  </si>
  <si>
    <t>922.475,45</t>
  </si>
  <si>
    <r>
      <t xml:space="preserve">do spł. po umorzeniu       </t>
    </r>
    <r>
      <rPr>
        <b/>
        <sz val="10"/>
        <rFont val="Arial CE"/>
        <family val="0"/>
      </rPr>
      <t>922664,12</t>
    </r>
  </si>
  <si>
    <t>3.492.035,50</t>
  </si>
  <si>
    <t>um.35705,33</t>
  </si>
  <si>
    <t>um.25000</t>
  </si>
  <si>
    <t>do spłaty po umorzeniu</t>
  </si>
  <si>
    <t>na 31.06.10</t>
  </si>
  <si>
    <t>3.135.132,72</t>
  </si>
  <si>
    <t>3.136.132,72</t>
  </si>
  <si>
    <r>
      <t xml:space="preserve">na </t>
    </r>
    <r>
      <rPr>
        <b/>
        <sz val="8"/>
        <rFont val="Arial CE"/>
        <family val="0"/>
      </rPr>
      <t>31.06</t>
    </r>
    <r>
      <rPr>
        <sz val="8"/>
        <rFont val="Arial CE"/>
        <family val="2"/>
      </rPr>
      <t>.</t>
    </r>
    <r>
      <rPr>
        <b/>
        <sz val="8"/>
        <rFont val="Arial CE"/>
        <family val="0"/>
      </rPr>
      <t>10</t>
    </r>
  </si>
  <si>
    <t>na koniec 2011r</t>
  </si>
  <si>
    <t>ok.</t>
  </si>
  <si>
    <t>przebudowa drogi Mława-Dębsk-Dzierzgowo</t>
  </si>
  <si>
    <t>BOŚ S.A. - kredyt</t>
  </si>
  <si>
    <t>NORDEA BANK -kredyt</t>
  </si>
  <si>
    <t>BANK SPÓŁDZIELCZY LEGIONOWO-kredyt</t>
  </si>
  <si>
    <t>BANK SPÓŁDZIELCZY LEGIONOWO- kredyt</t>
  </si>
  <si>
    <t>na 30.09.10</t>
  </si>
  <si>
    <t>umorzenia</t>
  </si>
  <si>
    <t>do zapłaty na 30.09.2010</t>
  </si>
  <si>
    <t xml:space="preserve">spłaty rat </t>
  </si>
  <si>
    <t>kredytów i</t>
  </si>
  <si>
    <t>pożyczek</t>
  </si>
  <si>
    <t xml:space="preserve">2010r </t>
  </si>
  <si>
    <t>OK. Aga</t>
  </si>
  <si>
    <r>
      <t xml:space="preserve">WFOŚIGW-pożyczka </t>
    </r>
    <r>
      <rPr>
        <sz val="8"/>
        <color indexed="10"/>
        <rFont val="Arial CE"/>
        <family val="0"/>
      </rPr>
      <t>umorzenie 35650,50/10r</t>
    </r>
  </si>
  <si>
    <r>
      <t xml:space="preserve">WFOŚIGW-pożyczka </t>
    </r>
    <r>
      <rPr>
        <sz val="8"/>
        <color indexed="10"/>
        <rFont val="Arial CE"/>
        <family val="0"/>
      </rPr>
      <t>umorzenie 52581,00/10r</t>
    </r>
  </si>
  <si>
    <t>BRE Bank SA -kredyt</t>
  </si>
  <si>
    <t>05/302/10/Z/OB.</t>
  </si>
  <si>
    <t>przebudowa dróg i mostu</t>
  </si>
  <si>
    <t>spłaty w 2011r</t>
  </si>
  <si>
    <t>05/302/10/10/Z/OB.</t>
  </si>
  <si>
    <t>SPŁATA RAT  POŻYCZEK I KREDYTÓW</t>
  </si>
  <si>
    <t>BRE Bank wpłata 27.12.10</t>
  </si>
  <si>
    <t>2011rok</t>
  </si>
  <si>
    <t>BRE Bank  kredyt</t>
  </si>
  <si>
    <t>przebudowa dróg, przebudowa mostu</t>
  </si>
  <si>
    <t>BRE Bank SA - kredyt</t>
  </si>
  <si>
    <t>na 31.12.10r</t>
  </si>
  <si>
    <t>przebudowa dróg i mostu na rzece Wkrze w Radzanowie</t>
  </si>
  <si>
    <t>6.798.607,38</t>
  </si>
  <si>
    <t>6.207.204,60</t>
  </si>
  <si>
    <r>
      <t>na 31.</t>
    </r>
    <r>
      <rPr>
        <b/>
        <sz val="8"/>
        <rFont val="Arial CE"/>
        <family val="0"/>
      </rPr>
      <t>03</t>
    </r>
    <r>
      <rPr>
        <sz val="8"/>
        <rFont val="Arial CE"/>
        <family val="2"/>
      </rPr>
      <t>.11</t>
    </r>
  </si>
  <si>
    <t>na 30.06.11</t>
  </si>
  <si>
    <t>na 30.09.11</t>
  </si>
  <si>
    <t>6.151.801,82</t>
  </si>
  <si>
    <t>2012 rok</t>
  </si>
  <si>
    <t>na koniec 2012r</t>
  </si>
  <si>
    <t>ok. Aga</t>
  </si>
  <si>
    <t>na 31.12.11</t>
  </si>
  <si>
    <t>przebudowa mostu i drogi powiatowej</t>
  </si>
  <si>
    <t xml:space="preserve">ING Bank Śląski -kredyt </t>
  </si>
  <si>
    <t>ING Bank Śląski wpłata</t>
  </si>
  <si>
    <t>684/2011/00002964/00</t>
  </si>
  <si>
    <t>ING Bank Śląski-kredyt</t>
  </si>
  <si>
    <t>przebudowa mostu o JNI 01005637 i przebudowa drogi powiatowej Nr P 2328W</t>
  </si>
  <si>
    <t>2012  rok</t>
  </si>
  <si>
    <t>ok..Aga</t>
  </si>
  <si>
    <t>na 31.03.12</t>
  </si>
  <si>
    <t>10.282.996,25  ok.</t>
  </si>
  <si>
    <t>2013  rok</t>
  </si>
  <si>
    <t>na koniec 2013r</t>
  </si>
  <si>
    <t>2013 rok</t>
  </si>
  <si>
    <t>9.695.593,48  ok.</t>
  </si>
  <si>
    <t>na 31.06.12</t>
  </si>
  <si>
    <t>na 30.09.12</t>
  </si>
  <si>
    <t>9.618.190,70</t>
  </si>
  <si>
    <r>
      <t xml:space="preserve">WFOŚIGW-pożyczka  </t>
    </r>
    <r>
      <rPr>
        <sz val="8"/>
        <color indexed="10"/>
        <rFont val="Arial CE"/>
        <family val="0"/>
      </rPr>
      <t xml:space="preserve">umorzona dn 30.09.12 33.000,00 </t>
    </r>
  </si>
  <si>
    <t>ok.Aga</t>
  </si>
  <si>
    <t>WFOŚiGW-49  umorzenie 33.000,00z dnia 30,09,12r</t>
  </si>
  <si>
    <r>
      <t xml:space="preserve">WFOŚIGW-POŻYCZKA </t>
    </r>
    <r>
      <rPr>
        <sz val="8"/>
        <color indexed="60"/>
        <rFont val="Arial CE"/>
        <family val="0"/>
      </rPr>
      <t>umorzona</t>
    </r>
  </si>
  <si>
    <t>33.000,00</t>
  </si>
  <si>
    <t>na 31.12.12</t>
  </si>
  <si>
    <t>9.584.788,00</t>
  </si>
  <si>
    <t>SPŁATA RAT   KREDYTÓW</t>
  </si>
  <si>
    <t>na 31.03.13r</t>
  </si>
  <si>
    <t>8.496.788,00</t>
  </si>
  <si>
    <t>na 30.06.13r</t>
  </si>
  <si>
    <t>na 31.09.13r</t>
  </si>
  <si>
    <t>na 30.12.13r</t>
  </si>
  <si>
    <t>2014  rok</t>
  </si>
  <si>
    <t>na koniec 2014r</t>
  </si>
  <si>
    <t>2014 rok</t>
  </si>
  <si>
    <t>do spłaty na dzień 30.09.2013</t>
  </si>
  <si>
    <r>
      <t xml:space="preserve">ING Bank Śląski </t>
    </r>
    <r>
      <rPr>
        <sz val="8"/>
        <color indexed="10"/>
        <rFont val="Arial CE"/>
        <family val="0"/>
      </rPr>
      <t>nowa</t>
    </r>
  </si>
  <si>
    <r>
      <t xml:space="preserve">ING Bank Śląski-kredyt </t>
    </r>
    <r>
      <rPr>
        <sz val="8"/>
        <color indexed="60"/>
        <rFont val="Arial CE"/>
        <family val="0"/>
      </rPr>
      <t>nowa</t>
    </r>
  </si>
  <si>
    <t>sfinansowanie deficytu budżetowego-drogi</t>
  </si>
  <si>
    <t>859/2013/00000608/00</t>
  </si>
  <si>
    <t>sfinansowanie deficytu budżetuna rok 2013 -drogi</t>
  </si>
  <si>
    <t>do spłaty na dzień 31.01.2014</t>
  </si>
  <si>
    <t>według stanu na 31.12.2013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</si>
</sst>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b/>
      <u val="single"/>
      <sz val="10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8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7"/>
      <name val="Arial CE"/>
      <family val="2"/>
    </font>
    <font>
      <b/>
      <sz val="8"/>
      <color indexed="8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6" tint="-0.4999699890613556"/>
      <name val="Arial CE"/>
      <family val="2"/>
    </font>
    <font>
      <b/>
      <sz val="8"/>
      <color theme="1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8"/>
      <color rgb="FFC0000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wrapText="1"/>
    </xf>
    <xf numFmtId="0" fontId="3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5" borderId="37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0" fontId="0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 wrapText="1"/>
    </xf>
    <xf numFmtId="0" fontId="0" fillId="0" borderId="40" xfId="0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44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2" fontId="2" fillId="36" borderId="0" xfId="0" applyNumberFormat="1" applyFont="1" applyFill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0" fontId="0" fillId="38" borderId="32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 wrapText="1"/>
    </xf>
    <xf numFmtId="4" fontId="2" fillId="33" borderId="46" xfId="0" applyNumberFormat="1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4" fontId="2" fillId="33" borderId="48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2" fontId="56" fillId="39" borderId="0" xfId="0" applyNumberFormat="1" applyFont="1" applyFill="1" applyAlignment="1">
      <alignment/>
    </xf>
    <xf numFmtId="0" fontId="2" fillId="40" borderId="20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40" borderId="3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wrapText="1"/>
    </xf>
    <xf numFmtId="0" fontId="4" fillId="40" borderId="13" xfId="0" applyFont="1" applyFill="1" applyBorder="1" applyAlignment="1">
      <alignment horizontal="center"/>
    </xf>
    <xf numFmtId="0" fontId="2" fillId="40" borderId="24" xfId="0" applyFont="1" applyFill="1" applyBorder="1" applyAlignment="1">
      <alignment wrapText="1"/>
    </xf>
    <xf numFmtId="0" fontId="4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49" xfId="0" applyNumberFormat="1" applyFont="1" applyBorder="1" applyAlignment="1">
      <alignment wrapText="1"/>
    </xf>
    <xf numFmtId="4" fontId="2" fillId="33" borderId="37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  <xf numFmtId="4" fontId="2" fillId="0" borderId="37" xfId="0" applyNumberFormat="1" applyFont="1" applyBorder="1" applyAlignment="1">
      <alignment wrapText="1"/>
    </xf>
    <xf numFmtId="4" fontId="2" fillId="33" borderId="38" xfId="0" applyNumberFormat="1" applyFont="1" applyFill="1" applyBorder="1" applyAlignment="1">
      <alignment wrapText="1"/>
    </xf>
    <xf numFmtId="4" fontId="2" fillId="33" borderId="49" xfId="0" applyNumberFormat="1" applyFont="1" applyFill="1" applyBorder="1" applyAlignment="1">
      <alignment wrapText="1"/>
    </xf>
    <xf numFmtId="4" fontId="2" fillId="33" borderId="27" xfId="0" applyNumberFormat="1" applyFont="1" applyFill="1" applyBorder="1" applyAlignment="1">
      <alignment wrapText="1"/>
    </xf>
    <xf numFmtId="0" fontId="3" fillId="0" borderId="50" xfId="0" applyFont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4" fontId="3" fillId="41" borderId="14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0" borderId="50" xfId="0" applyFont="1" applyBorder="1" applyAlignment="1">
      <alignment horizontal="center"/>
    </xf>
    <xf numFmtId="4" fontId="2" fillId="33" borderId="14" xfId="0" applyNumberFormat="1" applyFont="1" applyFill="1" applyBorder="1" applyAlignment="1">
      <alignment wrapText="1"/>
    </xf>
    <xf numFmtId="4" fontId="3" fillId="0" borderId="50" xfId="0" applyNumberFormat="1" applyFont="1" applyBorder="1" applyAlignment="1">
      <alignment horizontal="center"/>
    </xf>
    <xf numFmtId="4" fontId="2" fillId="33" borderId="51" xfId="0" applyNumberFormat="1" applyFont="1" applyFill="1" applyBorder="1" applyAlignment="1">
      <alignment/>
    </xf>
    <xf numFmtId="4" fontId="3" fillId="0" borderId="50" xfId="0" applyNumberFormat="1" applyFont="1" applyBorder="1" applyAlignment="1">
      <alignment/>
    </xf>
    <xf numFmtId="2" fontId="2" fillId="33" borderId="37" xfId="0" applyNumberFormat="1" applyFont="1" applyFill="1" applyBorder="1" applyAlignment="1">
      <alignment wrapText="1"/>
    </xf>
    <xf numFmtId="2" fontId="2" fillId="36" borderId="37" xfId="0" applyNumberFormat="1" applyFont="1" applyFill="1" applyBorder="1" applyAlignment="1">
      <alignment wrapText="1"/>
    </xf>
    <xf numFmtId="2" fontId="2" fillId="33" borderId="38" xfId="0" applyNumberFormat="1" applyFont="1" applyFill="1" applyBorder="1" applyAlignment="1">
      <alignment wrapText="1"/>
    </xf>
    <xf numFmtId="2" fontId="2" fillId="33" borderId="49" xfId="0" applyNumberFormat="1" applyFont="1" applyFill="1" applyBorder="1" applyAlignment="1">
      <alignment wrapText="1"/>
    </xf>
    <xf numFmtId="2" fontId="2" fillId="33" borderId="27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 wrapText="1"/>
    </xf>
    <xf numFmtId="2" fontId="3" fillId="0" borderId="50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40" borderId="22" xfId="0" applyFont="1" applyFill="1" applyBorder="1" applyAlignment="1">
      <alignment wrapText="1"/>
    </xf>
    <xf numFmtId="0" fontId="2" fillId="40" borderId="26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2" fillId="38" borderId="3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57" fillId="33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52" xfId="0" applyNumberFormat="1" applyBorder="1" applyAlignment="1">
      <alignment/>
    </xf>
    <xf numFmtId="4" fontId="57" fillId="41" borderId="13" xfId="0" applyNumberFormat="1" applyFont="1" applyFill="1" applyBorder="1" applyAlignment="1">
      <alignment wrapText="1"/>
    </xf>
    <xf numFmtId="4" fontId="57" fillId="36" borderId="13" xfId="0" applyNumberFormat="1" applyFont="1" applyFill="1" applyBorder="1" applyAlignment="1">
      <alignment/>
    </xf>
    <xf numFmtId="4" fontId="57" fillId="33" borderId="13" xfId="0" applyNumberFormat="1" applyFont="1" applyFill="1" applyBorder="1" applyAlignment="1">
      <alignment/>
    </xf>
    <xf numFmtId="4" fontId="58" fillId="0" borderId="5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7" fillId="0" borderId="36" xfId="0" applyNumberFormat="1" applyFont="1" applyBorder="1" applyAlignment="1">
      <alignment/>
    </xf>
    <xf numFmtId="4" fontId="2" fillId="39" borderId="13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2" fillId="42" borderId="20" xfId="0" applyFont="1" applyFill="1" applyBorder="1" applyAlignment="1">
      <alignment wrapText="1"/>
    </xf>
    <xf numFmtId="0" fontId="2" fillId="43" borderId="20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36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9" borderId="21" xfId="0" applyFont="1" applyFill="1" applyBorder="1" applyAlignment="1">
      <alignment wrapText="1"/>
    </xf>
    <xf numFmtId="0" fontId="4" fillId="39" borderId="14" xfId="0" applyFont="1" applyFill="1" applyBorder="1" applyAlignment="1">
      <alignment horizontal="center"/>
    </xf>
    <xf numFmtId="2" fontId="2" fillId="39" borderId="25" xfId="0" applyNumberFormat="1" applyFont="1" applyFill="1" applyBorder="1" applyAlignment="1">
      <alignment wrapText="1"/>
    </xf>
    <xf numFmtId="0" fontId="4" fillId="39" borderId="14" xfId="0" applyFont="1" applyFill="1" applyBorder="1" applyAlignment="1">
      <alignment horizontal="center" wrapText="1"/>
    </xf>
    <xf numFmtId="0" fontId="2" fillId="39" borderId="25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 wrapText="1"/>
    </xf>
    <xf numFmtId="0" fontId="2" fillId="39" borderId="23" xfId="0" applyFont="1" applyFill="1" applyBorder="1" applyAlignment="1">
      <alignment wrapText="1"/>
    </xf>
    <xf numFmtId="4" fontId="0" fillId="39" borderId="23" xfId="0" applyNumberFormat="1" applyFont="1" applyFill="1" applyBorder="1" applyAlignment="1">
      <alignment/>
    </xf>
    <xf numFmtId="4" fontId="0" fillId="39" borderId="27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4" fontId="0" fillId="2" borderId="13" xfId="0" applyNumberFormat="1" applyFill="1" applyBorder="1" applyAlignment="1">
      <alignment/>
    </xf>
    <xf numFmtId="4" fontId="6" fillId="39" borderId="22" xfId="0" applyNumberFormat="1" applyFont="1" applyFill="1" applyBorder="1" applyAlignment="1">
      <alignment/>
    </xf>
    <xf numFmtId="4" fontId="6" fillId="39" borderId="20" xfId="0" applyNumberFormat="1" applyFont="1" applyFill="1" applyBorder="1" applyAlignment="1">
      <alignment/>
    </xf>
    <xf numFmtId="4" fontId="6" fillId="39" borderId="13" xfId="0" applyNumberFormat="1" applyFont="1" applyFill="1" applyBorder="1" applyAlignment="1">
      <alignment/>
    </xf>
    <xf numFmtId="4" fontId="6" fillId="39" borderId="23" xfId="0" applyNumberFormat="1" applyFont="1" applyFill="1" applyBorder="1" applyAlignment="1">
      <alignment/>
    </xf>
    <xf numFmtId="4" fontId="6" fillId="39" borderId="24" xfId="0" applyNumberFormat="1" applyFont="1" applyFill="1" applyBorder="1" applyAlignment="1">
      <alignment/>
    </xf>
    <xf numFmtId="4" fontId="6" fillId="39" borderId="26" xfId="0" applyNumberFormat="1" applyFont="1" applyFill="1" applyBorder="1" applyAlignment="1">
      <alignment/>
    </xf>
    <xf numFmtId="4" fontId="6" fillId="39" borderId="14" xfId="0" applyNumberFormat="1" applyFont="1" applyFill="1" applyBorder="1" applyAlignment="1">
      <alignment/>
    </xf>
    <xf numFmtId="4" fontId="6" fillId="39" borderId="27" xfId="0" applyNumberFormat="1" applyFont="1" applyFill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6" borderId="49" xfId="0" applyFont="1" applyFill="1" applyBorder="1" applyAlignment="1">
      <alignment wrapText="1"/>
    </xf>
    <xf numFmtId="2" fontId="6" fillId="6" borderId="50" xfId="0" applyNumberFormat="1" applyFont="1" applyFill="1" applyBorder="1" applyAlignment="1">
      <alignment wrapText="1"/>
    </xf>
    <xf numFmtId="0" fontId="2" fillId="40" borderId="2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9" borderId="50" xfId="0" applyFont="1" applyFill="1" applyBorder="1" applyAlignment="1">
      <alignment horizontal="center" wrapText="1"/>
    </xf>
    <xf numFmtId="2" fontId="6" fillId="6" borderId="38" xfId="0" applyNumberFormat="1" applyFont="1" applyFill="1" applyBorder="1" applyAlignment="1">
      <alignment wrapText="1"/>
    </xf>
    <xf numFmtId="0" fontId="0" fillId="2" borderId="53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39" borderId="21" xfId="0" applyNumberFormat="1" applyFont="1" applyFill="1" applyBorder="1" applyAlignment="1">
      <alignment/>
    </xf>
    <xf numFmtId="4" fontId="2" fillId="39" borderId="22" xfId="0" applyNumberFormat="1" applyFont="1" applyFill="1" applyBorder="1" applyAlignment="1">
      <alignment/>
    </xf>
    <xf numFmtId="4" fontId="2" fillId="39" borderId="23" xfId="0" applyNumberFormat="1" applyFont="1" applyFill="1" applyBorder="1" applyAlignment="1">
      <alignment/>
    </xf>
    <xf numFmtId="4" fontId="2" fillId="39" borderId="37" xfId="0" applyNumberFormat="1" applyFont="1" applyFill="1" applyBorder="1" applyAlignment="1">
      <alignment/>
    </xf>
    <xf numFmtId="4" fontId="2" fillId="39" borderId="20" xfId="0" applyNumberFormat="1" applyFont="1" applyFill="1" applyBorder="1" applyAlignment="1">
      <alignment/>
    </xf>
    <xf numFmtId="4" fontId="59" fillId="39" borderId="23" xfId="0" applyNumberFormat="1" applyFont="1" applyFill="1" applyBorder="1" applyAlignment="1">
      <alignment/>
    </xf>
    <xf numFmtId="0" fontId="60" fillId="38" borderId="32" xfId="0" applyFont="1" applyFill="1" applyBorder="1" applyAlignment="1">
      <alignment horizontal="center"/>
    </xf>
    <xf numFmtId="0" fontId="61" fillId="39" borderId="13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4" fontId="2" fillId="39" borderId="18" xfId="0" applyNumberFormat="1" applyFont="1" applyFill="1" applyBorder="1" applyAlignment="1">
      <alignment/>
    </xf>
    <xf numFmtId="4" fontId="2" fillId="39" borderId="24" xfId="0" applyNumberFormat="1" applyFont="1" applyFill="1" applyBorder="1" applyAlignment="1">
      <alignment/>
    </xf>
    <xf numFmtId="4" fontId="2" fillId="39" borderId="14" xfId="0" applyNumberFormat="1" applyFont="1" applyFill="1" applyBorder="1" applyAlignment="1">
      <alignment/>
    </xf>
    <xf numFmtId="4" fontId="2" fillId="39" borderId="27" xfId="0" applyNumberFormat="1" applyFont="1" applyFill="1" applyBorder="1" applyAlignment="1">
      <alignment/>
    </xf>
    <xf numFmtId="4" fontId="2" fillId="39" borderId="26" xfId="0" applyNumberFormat="1" applyFont="1" applyFill="1" applyBorder="1" applyAlignment="1">
      <alignment/>
    </xf>
    <xf numFmtId="0" fontId="2" fillId="39" borderId="27" xfId="0" applyFont="1" applyFill="1" applyBorder="1" applyAlignment="1">
      <alignment wrapText="1"/>
    </xf>
    <xf numFmtId="0" fontId="2" fillId="40" borderId="26" xfId="0" applyFont="1" applyFill="1" applyBorder="1" applyAlignment="1">
      <alignment horizontal="center" wrapText="1"/>
    </xf>
    <xf numFmtId="2" fontId="6" fillId="6" borderId="54" xfId="0" applyNumberFormat="1" applyFont="1" applyFill="1" applyBorder="1" applyAlignment="1">
      <alignment wrapText="1"/>
    </xf>
    <xf numFmtId="4" fontId="0" fillId="2" borderId="14" xfId="0" applyNumberFormat="1" applyFill="1" applyBorder="1" applyAlignment="1">
      <alignment/>
    </xf>
    <xf numFmtId="2" fontId="3" fillId="0" borderId="29" xfId="0" applyNumberFormat="1" applyFont="1" applyBorder="1" applyAlignment="1">
      <alignment horizontal="center"/>
    </xf>
    <xf numFmtId="4" fontId="0" fillId="2" borderId="18" xfId="0" applyNumberFormat="1" applyFill="1" applyBorder="1" applyAlignment="1">
      <alignment/>
    </xf>
    <xf numFmtId="0" fontId="2" fillId="40" borderId="13" xfId="0" applyFont="1" applyFill="1" applyBorder="1" applyAlignment="1">
      <alignment horizontal="center" wrapText="1"/>
    </xf>
    <xf numFmtId="4" fontId="2" fillId="39" borderId="44" xfId="0" applyNumberFormat="1" applyFont="1" applyFill="1" applyBorder="1" applyAlignment="1">
      <alignment/>
    </xf>
    <xf numFmtId="4" fontId="2" fillId="0" borderId="4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2" fillId="40" borderId="13" xfId="0" applyFont="1" applyFill="1" applyBorder="1" applyAlignment="1">
      <alignment wrapText="1"/>
    </xf>
    <xf numFmtId="0" fontId="3" fillId="0" borderId="51" xfId="0" applyFont="1" applyBorder="1" applyAlignment="1">
      <alignment horizontal="center"/>
    </xf>
    <xf numFmtId="0" fontId="0" fillId="25" borderId="55" xfId="0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41" borderId="13" xfId="0" applyNumberFormat="1" applyFont="1" applyFill="1" applyBorder="1" applyAlignment="1">
      <alignment/>
    </xf>
    <xf numFmtId="0" fontId="0" fillId="44" borderId="40" xfId="0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4" fontId="3" fillId="0" borderId="5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6" fillId="39" borderId="11" xfId="0" applyNumberFormat="1" applyFont="1" applyFill="1" applyBorder="1" applyAlignment="1">
      <alignment/>
    </xf>
    <xf numFmtId="4" fontId="6" fillId="39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39" borderId="13" xfId="0" applyFont="1" applyFill="1" applyBorder="1" applyAlignment="1">
      <alignment wrapText="1"/>
    </xf>
    <xf numFmtId="2" fontId="6" fillId="6" borderId="13" xfId="0" applyNumberFormat="1" applyFont="1" applyFill="1" applyBorder="1" applyAlignment="1">
      <alignment wrapText="1"/>
    </xf>
    <xf numFmtId="4" fontId="0" fillId="39" borderId="13" xfId="0" applyNumberFormat="1" applyFont="1" applyFill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2" fillId="40" borderId="22" xfId="0" applyFont="1" applyFill="1" applyBorder="1" applyAlignment="1" applyProtection="1">
      <alignment horizontal="center" wrapText="1"/>
      <protection locked="0"/>
    </xf>
    <xf numFmtId="0" fontId="4" fillId="39" borderId="13" xfId="0" applyFont="1" applyFill="1" applyBorder="1" applyAlignment="1" applyProtection="1">
      <alignment horizontal="center"/>
      <protection locked="0"/>
    </xf>
    <xf numFmtId="0" fontId="2" fillId="39" borderId="21" xfId="0" applyFont="1" applyFill="1" applyBorder="1" applyAlignment="1" applyProtection="1">
      <alignment wrapText="1"/>
      <protection locked="0"/>
    </xf>
    <xf numFmtId="4" fontId="6" fillId="39" borderId="20" xfId="0" applyNumberFormat="1" applyFont="1" applyFill="1" applyBorder="1" applyAlignment="1" applyProtection="1">
      <alignment/>
      <protection locked="0"/>
    </xf>
    <xf numFmtId="4" fontId="6" fillId="39" borderId="22" xfId="0" applyNumberFormat="1" applyFont="1" applyFill="1" applyBorder="1" applyAlignment="1" applyProtection="1">
      <alignment/>
      <protection locked="0"/>
    </xf>
    <xf numFmtId="4" fontId="6" fillId="39" borderId="13" xfId="0" applyNumberFormat="1" applyFont="1" applyFill="1" applyBorder="1" applyAlignment="1" applyProtection="1">
      <alignment/>
      <protection locked="0"/>
    </xf>
    <xf numFmtId="4" fontId="6" fillId="39" borderId="23" xfId="0" applyNumberFormat="1" applyFont="1" applyFill="1" applyBorder="1" applyAlignment="1" applyProtection="1">
      <alignment/>
      <protection locked="0"/>
    </xf>
    <xf numFmtId="4" fontId="0" fillId="39" borderId="23" xfId="0" applyNumberFormat="1" applyFont="1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6" fillId="6" borderId="20" xfId="0" applyNumberFormat="1" applyFont="1" applyFill="1" applyBorder="1" applyAlignment="1" applyProtection="1">
      <alignment/>
      <protection locked="0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wrapText="1"/>
    </xf>
    <xf numFmtId="0" fontId="2" fillId="39" borderId="25" xfId="0" applyFont="1" applyFill="1" applyBorder="1" applyAlignment="1">
      <alignment horizontal="left" wrapText="1"/>
    </xf>
    <xf numFmtId="4" fontId="3" fillId="2" borderId="13" xfId="0" applyNumberFormat="1" applyFont="1" applyFill="1" applyBorder="1" applyAlignment="1" applyProtection="1">
      <alignment/>
      <protection locked="0"/>
    </xf>
    <xf numFmtId="4" fontId="3" fillId="2" borderId="50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 applyProtection="1">
      <alignment horizontal="center"/>
      <protection locked="0"/>
    </xf>
    <xf numFmtId="4" fontId="3" fillId="2" borderId="62" xfId="0" applyNumberFormat="1" applyFont="1" applyFill="1" applyBorder="1" applyAlignment="1">
      <alignment horizontal="center"/>
    </xf>
    <xf numFmtId="4" fontId="3" fillId="2" borderId="63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0" fillId="25" borderId="13" xfId="0" applyFont="1" applyFill="1" applyBorder="1" applyAlignment="1">
      <alignment horizontal="center"/>
    </xf>
    <xf numFmtId="0" fontId="2" fillId="40" borderId="10" xfId="0" applyFont="1" applyFill="1" applyBorder="1" applyAlignment="1">
      <alignment wrapText="1"/>
    </xf>
    <xf numFmtId="4" fontId="2" fillId="39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4" fontId="2" fillId="39" borderId="12" xfId="0" applyNumberFormat="1" applyFont="1" applyFill="1" applyBorder="1" applyAlignment="1">
      <alignment/>
    </xf>
    <xf numFmtId="0" fontId="2" fillId="33" borderId="62" xfId="0" applyFont="1" applyFill="1" applyBorder="1" applyAlignment="1">
      <alignment wrapText="1"/>
    </xf>
    <xf numFmtId="0" fontId="2" fillId="33" borderId="64" xfId="0" applyFont="1" applyFill="1" applyBorder="1" applyAlignment="1">
      <alignment wrapText="1"/>
    </xf>
    <xf numFmtId="0" fontId="2" fillId="33" borderId="63" xfId="0" applyFont="1" applyFill="1" applyBorder="1" applyAlignment="1">
      <alignment wrapText="1"/>
    </xf>
    <xf numFmtId="4" fontId="7" fillId="2" borderId="1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7" fillId="2" borderId="18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40" borderId="12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2" fillId="39" borderId="32" xfId="0" applyFont="1" applyFill="1" applyBorder="1" applyAlignment="1">
      <alignment wrapText="1"/>
    </xf>
    <xf numFmtId="4" fontId="6" fillId="39" borderId="1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57" fillId="39" borderId="13" xfId="0" applyNumberFormat="1" applyFont="1" applyFill="1" applyBorder="1" applyAlignment="1">
      <alignment/>
    </xf>
    <xf numFmtId="0" fontId="62" fillId="33" borderId="13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 wrapText="1"/>
    </xf>
    <xf numFmtId="4" fontId="58" fillId="2" borderId="1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0" fillId="2" borderId="10" xfId="0" applyNumberFormat="1" applyFill="1" applyBorder="1" applyAlignment="1" applyProtection="1">
      <alignment/>
      <protection locked="0"/>
    </xf>
    <xf numFmtId="4" fontId="7" fillId="0" borderId="45" xfId="0" applyNumberFormat="1" applyFont="1" applyBorder="1" applyAlignment="1">
      <alignment/>
    </xf>
    <xf numFmtId="0" fontId="2" fillId="39" borderId="27" xfId="0" applyFont="1" applyFill="1" applyBorder="1" applyAlignment="1">
      <alignment horizontal="left" wrapText="1"/>
    </xf>
    <xf numFmtId="4" fontId="6" fillId="39" borderId="26" xfId="0" applyNumberFormat="1" applyFont="1" applyFill="1" applyBorder="1" applyAlignment="1" applyProtection="1">
      <alignment/>
      <protection locked="0"/>
    </xf>
    <xf numFmtId="4" fontId="6" fillId="39" borderId="14" xfId="0" applyNumberFormat="1" applyFont="1" applyFill="1" applyBorder="1" applyAlignment="1" applyProtection="1">
      <alignment/>
      <protection locked="0"/>
    </xf>
    <xf numFmtId="4" fontId="6" fillId="39" borderId="27" xfId="0" applyNumberFormat="1" applyFont="1" applyFill="1" applyBorder="1" applyAlignment="1" applyProtection="1">
      <alignment/>
      <protection locked="0"/>
    </xf>
    <xf numFmtId="4" fontId="0" fillId="39" borderId="27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2" fillId="40" borderId="14" xfId="0" applyFont="1" applyFill="1" applyBorder="1" applyAlignment="1">
      <alignment wrapText="1"/>
    </xf>
    <xf numFmtId="0" fontId="4" fillId="33" borderId="27" xfId="0" applyFont="1" applyFill="1" applyBorder="1" applyAlignment="1">
      <alignment horizontal="center" wrapText="1"/>
    </xf>
    <xf numFmtId="0" fontId="2" fillId="33" borderId="65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4" fontId="3" fillId="40" borderId="1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left"/>
    </xf>
    <xf numFmtId="0" fontId="3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" fontId="3" fillId="0" borderId="67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6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58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67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36" xfId="0" applyFont="1" applyBorder="1" applyAlignment="1">
      <alignment horizontal="right"/>
    </xf>
    <xf numFmtId="0" fontId="0" fillId="0" borderId="0" xfId="0" applyAlignment="1">
      <alignment horizontal="center" wrapText="1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3" fillId="0" borderId="59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6" borderId="33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11" fillId="36" borderId="66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"/>
  <sheetViews>
    <sheetView zoomScalePageLayoutView="0" workbookViewId="0" topLeftCell="A1">
      <pane xSplit="4" ySplit="10" topLeftCell="BH2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2" sqref="A22:IV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00390625" style="0" customWidth="1"/>
    <col min="6" max="6" width="7.75390625" style="0" customWidth="1"/>
    <col min="7" max="7" width="7.625" style="0" customWidth="1"/>
    <col min="8" max="8" width="7.875" style="0" customWidth="1"/>
    <col min="9" max="9" width="7.625" style="0" customWidth="1"/>
    <col min="10" max="10" width="8.00390625" style="0" customWidth="1"/>
    <col min="11" max="11" width="7.625" style="0" customWidth="1"/>
    <col min="12" max="12" width="8.375" style="0" customWidth="1"/>
    <col min="13" max="13" width="8.00390625" style="0" customWidth="1"/>
    <col min="14" max="14" width="9.75390625" style="0" customWidth="1"/>
    <col min="15" max="15" width="7.75390625" style="0" customWidth="1"/>
    <col min="16" max="16" width="8.75390625" style="0" customWidth="1"/>
    <col min="17" max="17" width="8.375" style="0" customWidth="1"/>
    <col min="18" max="18" width="8.75390625" style="0" customWidth="1"/>
    <col min="19" max="19" width="8.00390625" style="0" customWidth="1"/>
    <col min="20" max="20" width="7.625" style="0" customWidth="1"/>
    <col min="21" max="21" width="8.75390625" style="0" customWidth="1"/>
    <col min="22" max="22" width="8.125" style="0" customWidth="1"/>
    <col min="23" max="23" width="7.625" style="0" customWidth="1"/>
    <col min="24" max="25" width="7.875" style="0" customWidth="1"/>
    <col min="26" max="26" width="7.625" style="0" customWidth="1"/>
    <col min="27" max="27" width="7.875" style="0" customWidth="1"/>
    <col min="28" max="28" width="9.00390625" style="0" customWidth="1"/>
    <col min="29" max="29" width="8.75390625" style="0" customWidth="1"/>
    <col min="30" max="30" width="8.375" style="0" customWidth="1"/>
    <col min="31" max="31" width="8.875" style="0" customWidth="1"/>
    <col min="32" max="32" width="7.75390625" style="0" customWidth="1"/>
    <col min="33" max="33" width="7.875" style="0" customWidth="1"/>
    <col min="34" max="34" width="9.00390625" style="0" customWidth="1"/>
    <col min="35" max="35" width="8.125" style="0" customWidth="1"/>
    <col min="36" max="37" width="7.875" style="0" customWidth="1"/>
    <col min="38" max="38" width="8.00390625" style="0" customWidth="1"/>
    <col min="39" max="39" width="9.00390625" style="0" customWidth="1"/>
    <col min="40" max="40" width="8.75390625" style="0" customWidth="1"/>
    <col min="41" max="41" width="8.875" style="0" customWidth="1"/>
    <col min="42" max="42" width="7.875" style="0" customWidth="1"/>
    <col min="43" max="43" width="8.00390625" style="0" customWidth="1"/>
    <col min="44" max="44" width="9.875" style="0" customWidth="1"/>
    <col min="45" max="45" width="8.00390625" style="0" customWidth="1"/>
    <col min="46" max="46" width="7.875" style="0" bestFit="1" customWidth="1"/>
    <col min="47" max="47" width="7.875" style="0" customWidth="1"/>
    <col min="48" max="48" width="7.875" style="0" bestFit="1" customWidth="1"/>
    <col min="49" max="49" width="9.75390625" style="0" customWidth="1"/>
    <col min="50" max="50" width="9.375" style="0" bestFit="1" customWidth="1"/>
    <col min="51" max="51" width="8.625" style="0" customWidth="1"/>
    <col min="52" max="52" width="7.875" style="0" bestFit="1" customWidth="1"/>
    <col min="53" max="53" width="9.75390625" style="0" customWidth="1"/>
    <col min="55" max="55" width="10.25390625" style="0" customWidth="1"/>
    <col min="56" max="57" width="8.875" style="0" customWidth="1"/>
    <col min="58" max="58" width="9.00390625" style="0" customWidth="1"/>
    <col min="59" max="59" width="7.875" style="0" bestFit="1" customWidth="1"/>
    <col min="61" max="61" width="7.875" style="0" bestFit="1" customWidth="1"/>
    <col min="62" max="62" width="9.375" style="0" customWidth="1"/>
    <col min="63" max="63" width="8.25390625" style="0" customWidth="1"/>
    <col min="64" max="64" width="10.875" style="0" customWidth="1"/>
    <col min="65" max="65" width="11.125" style="0" customWidth="1"/>
    <col min="69" max="69" width="14.625" style="0" customWidth="1"/>
  </cols>
  <sheetData>
    <row r="1" spans="1:5" ht="24" customHeight="1">
      <c r="A1" s="373" t="s">
        <v>0</v>
      </c>
      <c r="B1" s="374"/>
      <c r="C1" s="374"/>
      <c r="D1" s="374"/>
      <c r="E1" s="83"/>
    </row>
    <row r="2" spans="2:4" ht="3.75" customHeight="1" thickBot="1">
      <c r="B2" s="1"/>
      <c r="C2" s="1"/>
      <c r="D2" s="1"/>
    </row>
    <row r="3" spans="5:67" ht="18.75" customHeight="1" thickBot="1">
      <c r="E3" s="368">
        <v>2007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49">
        <v>2008</v>
      </c>
      <c r="S3" s="352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5"/>
      <c r="AE3" s="349">
        <v>2009</v>
      </c>
      <c r="AF3" s="352"/>
      <c r="AG3" s="353"/>
      <c r="AH3" s="353"/>
      <c r="AI3" s="353"/>
      <c r="AJ3" s="353"/>
      <c r="AK3" s="353"/>
      <c r="AL3" s="353"/>
      <c r="AM3" s="354"/>
      <c r="AN3" s="355"/>
      <c r="AO3" s="356">
        <v>2010</v>
      </c>
      <c r="AP3" s="357"/>
      <c r="AQ3" s="358"/>
      <c r="AR3" s="358"/>
      <c r="AS3" s="358"/>
      <c r="AT3" s="358"/>
      <c r="AU3" s="358"/>
      <c r="AV3" s="358"/>
      <c r="AW3" s="359"/>
      <c r="AX3" s="360"/>
      <c r="AY3" s="364">
        <v>2011</v>
      </c>
      <c r="AZ3" s="364"/>
      <c r="BA3" s="364"/>
      <c r="BB3" s="364"/>
      <c r="BC3" s="364"/>
      <c r="BD3" s="364"/>
      <c r="BE3" s="365"/>
      <c r="BF3" s="349">
        <v>2012</v>
      </c>
      <c r="BG3" s="350"/>
      <c r="BH3" s="350"/>
      <c r="BI3" s="350"/>
      <c r="BJ3" s="351"/>
      <c r="BK3" s="351"/>
      <c r="BL3" s="99">
        <v>2013</v>
      </c>
      <c r="BM3" s="100"/>
      <c r="BN3" s="98">
        <v>2014</v>
      </c>
      <c r="BO3" s="82">
        <v>2015</v>
      </c>
    </row>
    <row r="4" spans="2:67" ht="25.5" customHeight="1" thickBot="1">
      <c r="B4" s="70" t="s">
        <v>3</v>
      </c>
      <c r="C4" s="71" t="s">
        <v>1</v>
      </c>
      <c r="D4" s="72" t="s">
        <v>2</v>
      </c>
      <c r="E4" s="7" t="s">
        <v>22</v>
      </c>
      <c r="F4" s="61" t="s">
        <v>39</v>
      </c>
      <c r="G4" s="5" t="s">
        <v>23</v>
      </c>
      <c r="H4" s="5" t="s">
        <v>24</v>
      </c>
      <c r="I4" s="59" t="s">
        <v>40</v>
      </c>
      <c r="J4" s="5" t="s">
        <v>27</v>
      </c>
      <c r="K4" s="5" t="s">
        <v>25</v>
      </c>
      <c r="L4" s="5" t="s">
        <v>26</v>
      </c>
      <c r="M4" s="59" t="s">
        <v>41</v>
      </c>
      <c r="N4" s="5" t="s">
        <v>9</v>
      </c>
      <c r="O4" s="5" t="s">
        <v>52</v>
      </c>
      <c r="P4" s="5" t="s">
        <v>28</v>
      </c>
      <c r="Q4" s="62" t="s">
        <v>42</v>
      </c>
      <c r="R4" s="92" t="s">
        <v>22</v>
      </c>
      <c r="S4" s="93" t="s">
        <v>39</v>
      </c>
      <c r="T4" s="94" t="s">
        <v>23</v>
      </c>
      <c r="U4" s="94" t="s">
        <v>24</v>
      </c>
      <c r="V4" s="95" t="s">
        <v>40</v>
      </c>
      <c r="W4" s="94" t="s">
        <v>27</v>
      </c>
      <c r="X4" s="94" t="s">
        <v>25</v>
      </c>
      <c r="Y4" s="94" t="s">
        <v>26</v>
      </c>
      <c r="Z4" s="95" t="s">
        <v>41</v>
      </c>
      <c r="AA4" s="94" t="s">
        <v>9</v>
      </c>
      <c r="AB4" s="94" t="s">
        <v>52</v>
      </c>
      <c r="AC4" s="94" t="s">
        <v>28</v>
      </c>
      <c r="AD4" s="96" t="s">
        <v>42</v>
      </c>
      <c r="AE4" s="6" t="s">
        <v>22</v>
      </c>
      <c r="AF4" s="7" t="s">
        <v>43</v>
      </c>
      <c r="AG4" s="5" t="s">
        <v>23</v>
      </c>
      <c r="AH4" s="5" t="s">
        <v>24</v>
      </c>
      <c r="AI4" s="5" t="s">
        <v>44</v>
      </c>
      <c r="AJ4" s="5" t="s">
        <v>25</v>
      </c>
      <c r="AK4" s="64" t="s">
        <v>50</v>
      </c>
      <c r="AL4" s="5" t="s">
        <v>9</v>
      </c>
      <c r="AM4" s="66" t="s">
        <v>52</v>
      </c>
      <c r="AN4" s="60" t="s">
        <v>46</v>
      </c>
      <c r="AO4" s="108" t="s">
        <v>22</v>
      </c>
      <c r="AP4" s="109" t="s">
        <v>43</v>
      </c>
      <c r="AQ4" s="110" t="s">
        <v>23</v>
      </c>
      <c r="AR4" s="110" t="s">
        <v>24</v>
      </c>
      <c r="AS4" s="110" t="s">
        <v>44</v>
      </c>
      <c r="AT4" s="110" t="s">
        <v>25</v>
      </c>
      <c r="AU4" s="111" t="s">
        <v>50</v>
      </c>
      <c r="AV4" s="110" t="s">
        <v>9</v>
      </c>
      <c r="AW4" s="112" t="s">
        <v>52</v>
      </c>
      <c r="AX4" s="113" t="s">
        <v>45</v>
      </c>
      <c r="AY4" s="124" t="s">
        <v>22</v>
      </c>
      <c r="AZ4" s="125" t="s">
        <v>23</v>
      </c>
      <c r="BA4" s="125" t="s">
        <v>24</v>
      </c>
      <c r="BB4" s="126" t="s">
        <v>25</v>
      </c>
      <c r="BC4" s="126" t="s">
        <v>69</v>
      </c>
      <c r="BD4" s="125" t="s">
        <v>9</v>
      </c>
      <c r="BE4" s="127" t="s">
        <v>52</v>
      </c>
      <c r="BF4" s="128" t="s">
        <v>22</v>
      </c>
      <c r="BG4" s="129" t="s">
        <v>23</v>
      </c>
      <c r="BH4" s="129" t="s">
        <v>24</v>
      </c>
      <c r="BI4" s="129" t="s">
        <v>25</v>
      </c>
      <c r="BJ4" s="130" t="s">
        <v>69</v>
      </c>
      <c r="BK4" s="130" t="s">
        <v>9</v>
      </c>
      <c r="BL4" s="131" t="s">
        <v>22</v>
      </c>
      <c r="BM4" s="131" t="s">
        <v>69</v>
      </c>
      <c r="BN4" s="132" t="s">
        <v>22</v>
      </c>
      <c r="BO4" s="133" t="s">
        <v>22</v>
      </c>
    </row>
    <row r="5" spans="1:73" ht="33.75">
      <c r="A5" s="68">
        <v>1</v>
      </c>
      <c r="B5" s="55" t="s">
        <v>5</v>
      </c>
      <c r="C5" s="8">
        <v>1016030569</v>
      </c>
      <c r="D5" s="73" t="s">
        <v>4</v>
      </c>
      <c r="E5" s="19"/>
      <c r="F5" s="18">
        <v>25000</v>
      </c>
      <c r="G5" s="18"/>
      <c r="H5" s="18"/>
      <c r="I5" s="18">
        <v>25000</v>
      </c>
      <c r="J5" s="18"/>
      <c r="K5" s="18"/>
      <c r="L5" s="18"/>
      <c r="M5" s="18">
        <v>25000</v>
      </c>
      <c r="N5" s="18"/>
      <c r="O5" s="18"/>
      <c r="P5" s="18"/>
      <c r="Q5" s="20">
        <v>25000</v>
      </c>
      <c r="R5" s="16"/>
      <c r="S5" s="19">
        <v>25000</v>
      </c>
      <c r="T5" s="18"/>
      <c r="U5" s="18"/>
      <c r="V5" s="18">
        <v>25000</v>
      </c>
      <c r="W5" s="18"/>
      <c r="X5" s="18"/>
      <c r="Y5" s="18"/>
      <c r="Z5" s="18">
        <v>25000</v>
      </c>
      <c r="AA5" s="18"/>
      <c r="AB5" s="18"/>
      <c r="AC5" s="18"/>
      <c r="AD5" s="17">
        <v>25000</v>
      </c>
      <c r="AE5" s="16"/>
      <c r="AF5" s="19"/>
      <c r="AG5" s="18"/>
      <c r="AH5" s="18"/>
      <c r="AI5" s="18"/>
      <c r="AJ5" s="18"/>
      <c r="AK5" s="18"/>
      <c r="AL5" s="18"/>
      <c r="AM5" s="20"/>
      <c r="AN5" s="17"/>
      <c r="AO5" s="16"/>
      <c r="AP5" s="19"/>
      <c r="AQ5" s="18"/>
      <c r="AR5" s="18"/>
      <c r="AS5" s="18"/>
      <c r="AT5" s="18"/>
      <c r="AU5" s="18"/>
      <c r="AV5" s="18"/>
      <c r="AW5" s="20"/>
      <c r="AX5" s="17"/>
      <c r="AY5" s="44"/>
      <c r="AZ5" s="43"/>
      <c r="BA5" s="43"/>
      <c r="BB5" s="45"/>
      <c r="BC5" s="45"/>
      <c r="BD5" s="43"/>
      <c r="BE5" s="85"/>
      <c r="BF5" s="16"/>
      <c r="BG5" s="18"/>
      <c r="BH5" s="18"/>
      <c r="BI5" s="18"/>
      <c r="BJ5" s="20"/>
      <c r="BK5" s="20"/>
      <c r="BL5" s="43"/>
      <c r="BM5" s="43"/>
      <c r="BN5" s="19"/>
      <c r="BO5" s="17"/>
      <c r="BP5" s="3"/>
      <c r="BQ5" s="3"/>
      <c r="BR5" s="3"/>
      <c r="BS5" s="3"/>
      <c r="BT5" s="3"/>
      <c r="BU5" s="3"/>
    </row>
    <row r="6" spans="1:73" ht="22.5">
      <c r="A6" s="68">
        <v>2</v>
      </c>
      <c r="B6" s="122" t="s">
        <v>5</v>
      </c>
      <c r="C6" s="9">
        <v>1016022973</v>
      </c>
      <c r="D6" s="74" t="s">
        <v>6</v>
      </c>
      <c r="E6" s="24">
        <v>33402.78</v>
      </c>
      <c r="F6" s="23"/>
      <c r="G6" s="23">
        <v>33402.78</v>
      </c>
      <c r="H6" s="23"/>
      <c r="I6" s="23"/>
      <c r="J6" s="23"/>
      <c r="K6" s="23">
        <v>33402.78</v>
      </c>
      <c r="L6" s="23"/>
      <c r="M6" s="23"/>
      <c r="N6" s="23">
        <v>33402.78</v>
      </c>
      <c r="O6" s="23"/>
      <c r="P6" s="23"/>
      <c r="Q6" s="25"/>
      <c r="R6" s="21">
        <v>33402.78</v>
      </c>
      <c r="S6" s="24"/>
      <c r="T6" s="23">
        <v>33402.78</v>
      </c>
      <c r="U6" s="23"/>
      <c r="V6" s="23"/>
      <c r="W6" s="23"/>
      <c r="X6" s="23">
        <v>33402.78</v>
      </c>
      <c r="Y6" s="23"/>
      <c r="Z6" s="23"/>
      <c r="AA6" s="23">
        <v>33402.78</v>
      </c>
      <c r="AB6" s="23"/>
      <c r="AC6" s="23"/>
      <c r="AD6" s="22"/>
      <c r="AE6" s="21">
        <v>33402.78</v>
      </c>
      <c r="AF6" s="24"/>
      <c r="AG6" s="23">
        <v>33402.78</v>
      </c>
      <c r="AH6" s="23"/>
      <c r="AI6" s="23"/>
      <c r="AJ6" s="23">
        <v>33402.78</v>
      </c>
      <c r="AK6" s="23"/>
      <c r="AL6" s="23">
        <v>33402.78</v>
      </c>
      <c r="AM6" s="25"/>
      <c r="AN6" s="22"/>
      <c r="AO6" s="21">
        <v>33402.78</v>
      </c>
      <c r="AP6" s="24"/>
      <c r="AQ6" s="23">
        <v>33402.78</v>
      </c>
      <c r="AR6" s="23"/>
      <c r="AS6" s="23"/>
      <c r="AT6" s="23">
        <v>33402.78</v>
      </c>
      <c r="AU6" s="23"/>
      <c r="AV6" s="23">
        <v>33402.78</v>
      </c>
      <c r="AW6" s="25"/>
      <c r="AX6" s="22"/>
      <c r="AY6" s="24">
        <v>33402.78</v>
      </c>
      <c r="AZ6" s="23">
        <v>33402.78</v>
      </c>
      <c r="BA6" s="23"/>
      <c r="BB6" s="25">
        <v>33402.78</v>
      </c>
      <c r="BC6" s="25"/>
      <c r="BD6" s="23">
        <v>33402.78</v>
      </c>
      <c r="BE6" s="86"/>
      <c r="BF6" s="21">
        <v>33402.78</v>
      </c>
      <c r="BG6" s="23">
        <v>33402.78</v>
      </c>
      <c r="BH6" s="23"/>
      <c r="BI6" s="23">
        <v>33402.78</v>
      </c>
      <c r="BJ6" s="25"/>
      <c r="BK6" s="25">
        <v>33402.7</v>
      </c>
      <c r="BL6" s="23"/>
      <c r="BM6" s="23"/>
      <c r="BN6" s="24"/>
      <c r="BO6" s="22"/>
      <c r="BP6" s="3"/>
      <c r="BQ6" s="3"/>
      <c r="BR6" s="3"/>
      <c r="BS6" s="3"/>
      <c r="BT6" s="3"/>
      <c r="BU6" s="3"/>
    </row>
    <row r="7" spans="1:73" ht="33" customHeight="1">
      <c r="A7" s="68">
        <v>3</v>
      </c>
      <c r="B7" s="57" t="s">
        <v>5</v>
      </c>
      <c r="C7" s="10">
        <v>1016022980</v>
      </c>
      <c r="D7" s="75" t="s">
        <v>7</v>
      </c>
      <c r="E7" s="29">
        <v>11278.44</v>
      </c>
      <c r="F7" s="28"/>
      <c r="G7" s="28">
        <v>11278.44</v>
      </c>
      <c r="H7" s="28"/>
      <c r="I7" s="28"/>
      <c r="J7" s="28"/>
      <c r="K7" s="28">
        <v>11278.44</v>
      </c>
      <c r="L7" s="28"/>
      <c r="M7" s="28"/>
      <c r="N7" s="28">
        <v>11278.4</v>
      </c>
      <c r="O7" s="28"/>
      <c r="P7" s="28"/>
      <c r="Q7" s="30"/>
      <c r="R7" s="26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7"/>
      <c r="AE7" s="26"/>
      <c r="AF7" s="29"/>
      <c r="AG7" s="28"/>
      <c r="AH7" s="28"/>
      <c r="AI7" s="28"/>
      <c r="AJ7" s="28"/>
      <c r="AK7" s="28"/>
      <c r="AL7" s="28"/>
      <c r="AM7" s="30"/>
      <c r="AN7" s="27"/>
      <c r="AO7" s="26"/>
      <c r="AP7" s="29"/>
      <c r="AQ7" s="28"/>
      <c r="AR7" s="28"/>
      <c r="AS7" s="28"/>
      <c r="AT7" s="28"/>
      <c r="AU7" s="28"/>
      <c r="AV7" s="28"/>
      <c r="AW7" s="30"/>
      <c r="AX7" s="27"/>
      <c r="AY7" s="29"/>
      <c r="AZ7" s="28"/>
      <c r="BA7" s="28"/>
      <c r="BB7" s="30"/>
      <c r="BC7" s="30"/>
      <c r="BD7" s="28"/>
      <c r="BE7" s="87"/>
      <c r="BF7" s="26"/>
      <c r="BG7" s="28"/>
      <c r="BH7" s="28"/>
      <c r="BI7" s="28"/>
      <c r="BJ7" s="30"/>
      <c r="BK7" s="30"/>
      <c r="BL7" s="26"/>
      <c r="BM7" s="29"/>
      <c r="BN7" s="28"/>
      <c r="BO7" s="27"/>
      <c r="BP7" s="3"/>
      <c r="BQ7" s="3"/>
      <c r="BR7" s="3"/>
      <c r="BS7" s="3"/>
      <c r="BT7" s="3"/>
      <c r="BU7" s="3"/>
    </row>
    <row r="8" spans="1:73" ht="22.5">
      <c r="A8" s="68">
        <v>4</v>
      </c>
      <c r="B8" s="58" t="s">
        <v>5</v>
      </c>
      <c r="C8" s="11">
        <v>1016022982</v>
      </c>
      <c r="D8" s="76" t="s">
        <v>8</v>
      </c>
      <c r="E8" s="34">
        <v>21250</v>
      </c>
      <c r="F8" s="33"/>
      <c r="G8" s="33">
        <v>21250</v>
      </c>
      <c r="H8" s="33"/>
      <c r="I8" s="33"/>
      <c r="J8" s="33"/>
      <c r="K8" s="33">
        <v>21250</v>
      </c>
      <c r="L8" s="33"/>
      <c r="M8" s="33"/>
      <c r="N8" s="33">
        <v>21250</v>
      </c>
      <c r="O8" s="33"/>
      <c r="P8" s="33"/>
      <c r="Q8" s="35"/>
      <c r="R8" s="31"/>
      <c r="S8" s="34"/>
      <c r="T8" s="33"/>
      <c r="U8" s="33"/>
      <c r="V8" s="33"/>
      <c r="W8" s="33"/>
      <c r="X8" s="33"/>
      <c r="Y8" s="33"/>
      <c r="Z8" s="33"/>
      <c r="AA8" s="33"/>
      <c r="AB8" s="33"/>
      <c r="AC8" s="33"/>
      <c r="AD8" s="32"/>
      <c r="AE8" s="31"/>
      <c r="AF8" s="34"/>
      <c r="AG8" s="33"/>
      <c r="AH8" s="33"/>
      <c r="AI8" s="33"/>
      <c r="AJ8" s="33"/>
      <c r="AK8" s="33"/>
      <c r="AL8" s="33"/>
      <c r="AM8" s="35"/>
      <c r="AN8" s="32"/>
      <c r="AO8" s="31"/>
      <c r="AP8" s="34"/>
      <c r="AQ8" s="33"/>
      <c r="AR8" s="33"/>
      <c r="AS8" s="33"/>
      <c r="AT8" s="33"/>
      <c r="AU8" s="33"/>
      <c r="AV8" s="33"/>
      <c r="AW8" s="35"/>
      <c r="AX8" s="32"/>
      <c r="AY8" s="34"/>
      <c r="AZ8" s="33"/>
      <c r="BA8" s="33"/>
      <c r="BB8" s="35"/>
      <c r="BC8" s="35"/>
      <c r="BD8" s="33"/>
      <c r="BE8" s="88"/>
      <c r="BF8" s="31"/>
      <c r="BG8" s="33"/>
      <c r="BH8" s="33"/>
      <c r="BI8" s="33"/>
      <c r="BJ8" s="35"/>
      <c r="BK8" s="35"/>
      <c r="BL8" s="31"/>
      <c r="BM8" s="34"/>
      <c r="BN8" s="33"/>
      <c r="BO8" s="32"/>
      <c r="BP8" s="3"/>
      <c r="BQ8" s="3"/>
      <c r="BR8" s="3"/>
      <c r="BS8" s="3"/>
      <c r="BT8" s="3"/>
      <c r="BU8" s="3"/>
    </row>
    <row r="9" spans="1:73" ht="22.5">
      <c r="A9" s="68">
        <v>5</v>
      </c>
      <c r="B9" s="193" t="s">
        <v>10</v>
      </c>
      <c r="C9" s="12" t="s">
        <v>11</v>
      </c>
      <c r="D9" s="77" t="s">
        <v>12</v>
      </c>
      <c r="E9" s="39"/>
      <c r="F9" s="38"/>
      <c r="G9" s="38"/>
      <c r="H9" s="38">
        <v>11700</v>
      </c>
      <c r="I9" s="38"/>
      <c r="J9" s="38"/>
      <c r="K9" s="38"/>
      <c r="L9" s="38"/>
      <c r="M9" s="38"/>
      <c r="N9" s="38"/>
      <c r="O9" s="38"/>
      <c r="P9" s="38"/>
      <c r="Q9" s="40"/>
      <c r="R9" s="36"/>
      <c r="S9" s="39"/>
      <c r="T9" s="38"/>
      <c r="U9" s="38">
        <v>11700</v>
      </c>
      <c r="V9" s="38"/>
      <c r="W9" s="38"/>
      <c r="X9" s="38"/>
      <c r="Y9" s="38"/>
      <c r="Z9" s="38"/>
      <c r="AA9" s="38"/>
      <c r="AB9" s="38"/>
      <c r="AC9" s="38"/>
      <c r="AD9" s="37"/>
      <c r="AE9" s="36"/>
      <c r="AF9" s="39"/>
      <c r="AG9" s="38"/>
      <c r="AH9" s="38">
        <v>11531</v>
      </c>
      <c r="AI9" s="38"/>
      <c r="AJ9" s="38"/>
      <c r="AK9" s="38"/>
      <c r="AL9" s="38"/>
      <c r="AM9" s="40"/>
      <c r="AN9" s="37"/>
      <c r="AO9" s="36"/>
      <c r="AP9" s="39"/>
      <c r="AQ9" s="38"/>
      <c r="AR9" s="38"/>
      <c r="AS9" s="38"/>
      <c r="AT9" s="38"/>
      <c r="AU9" s="38"/>
      <c r="AV9" s="38"/>
      <c r="AW9" s="40"/>
      <c r="AX9" s="37"/>
      <c r="AY9" s="39"/>
      <c r="AZ9" s="38"/>
      <c r="BA9" s="38"/>
      <c r="BB9" s="40"/>
      <c r="BC9" s="40"/>
      <c r="BD9" s="38"/>
      <c r="BE9" s="89"/>
      <c r="BF9" s="36"/>
      <c r="BG9" s="38"/>
      <c r="BH9" s="38"/>
      <c r="BI9" s="38"/>
      <c r="BJ9" s="40"/>
      <c r="BK9" s="40"/>
      <c r="BL9" s="36"/>
      <c r="BM9" s="39"/>
      <c r="BN9" s="38"/>
      <c r="BO9" s="37"/>
      <c r="BP9" s="3"/>
      <c r="BQ9" s="3"/>
      <c r="BR9" s="3"/>
      <c r="BS9" s="3"/>
      <c r="BT9" s="3"/>
      <c r="BU9" s="3"/>
    </row>
    <row r="10" spans="1:73" ht="22.5">
      <c r="A10" s="68">
        <v>6</v>
      </c>
      <c r="B10" s="56" t="s">
        <v>10</v>
      </c>
      <c r="C10" s="9" t="s">
        <v>13</v>
      </c>
      <c r="D10" s="74" t="s">
        <v>14</v>
      </c>
      <c r="E10" s="24">
        <f>SUM(BN35)</f>
        <v>0</v>
      </c>
      <c r="F10" s="23"/>
      <c r="G10" s="23"/>
      <c r="H10" s="23"/>
      <c r="I10" s="23"/>
      <c r="J10" s="23"/>
      <c r="K10" s="23"/>
      <c r="L10" s="63" t="s">
        <v>47</v>
      </c>
      <c r="M10" s="23"/>
      <c r="N10" s="23"/>
      <c r="O10" s="23"/>
      <c r="P10" s="23"/>
      <c r="Q10" s="25"/>
      <c r="R10" s="21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2"/>
      <c r="AE10" s="21"/>
      <c r="AF10" s="24"/>
      <c r="AG10" s="23"/>
      <c r="AH10" s="23"/>
      <c r="AI10" s="23"/>
      <c r="AJ10" s="23"/>
      <c r="AK10" s="23"/>
      <c r="AL10" s="23"/>
      <c r="AM10" s="25"/>
      <c r="AN10" s="22"/>
      <c r="AO10" s="21"/>
      <c r="AP10" s="24"/>
      <c r="AQ10" s="23"/>
      <c r="AR10" s="23"/>
      <c r="AS10" s="23"/>
      <c r="AT10" s="23"/>
      <c r="AU10" s="23"/>
      <c r="AV10" s="23"/>
      <c r="AW10" s="25"/>
      <c r="AX10" s="22"/>
      <c r="AY10" s="24"/>
      <c r="AZ10" s="23"/>
      <c r="BA10" s="23"/>
      <c r="BB10" s="25"/>
      <c r="BC10" s="25"/>
      <c r="BD10" s="23"/>
      <c r="BE10" s="86"/>
      <c r="BF10" s="21"/>
      <c r="BG10" s="23"/>
      <c r="BH10" s="23"/>
      <c r="BI10" s="23"/>
      <c r="BJ10" s="25"/>
      <c r="BK10" s="25"/>
      <c r="BL10" s="21"/>
      <c r="BM10" s="24"/>
      <c r="BN10" s="23"/>
      <c r="BO10" s="22"/>
      <c r="BP10" s="3"/>
      <c r="BQ10" s="3"/>
      <c r="BR10" s="3"/>
      <c r="BS10" s="3"/>
      <c r="BT10" s="3"/>
      <c r="BU10" s="3"/>
    </row>
    <row r="11" spans="1:73" ht="22.5">
      <c r="A11" s="68">
        <v>7</v>
      </c>
      <c r="B11" s="57" t="s">
        <v>10</v>
      </c>
      <c r="C11" s="10" t="s">
        <v>15</v>
      </c>
      <c r="D11" s="75" t="s">
        <v>16</v>
      </c>
      <c r="E11" s="29"/>
      <c r="F11" s="28"/>
      <c r="G11" s="28"/>
      <c r="H11" s="28"/>
      <c r="I11" s="28"/>
      <c r="J11" s="28">
        <v>18380</v>
      </c>
      <c r="K11" s="28"/>
      <c r="L11" s="28"/>
      <c r="M11" s="28"/>
      <c r="N11" s="28"/>
      <c r="O11" s="28"/>
      <c r="P11" s="28"/>
      <c r="Q11" s="30"/>
      <c r="R11" s="26"/>
      <c r="S11" s="29"/>
      <c r="T11" s="28"/>
      <c r="U11" s="28"/>
      <c r="V11" s="28"/>
      <c r="W11" s="28">
        <v>18380</v>
      </c>
      <c r="X11" s="28"/>
      <c r="Y11" s="28"/>
      <c r="Z11" s="28"/>
      <c r="AA11" s="28"/>
      <c r="AB11" s="28"/>
      <c r="AC11" s="28"/>
      <c r="AD11" s="27"/>
      <c r="AE11" s="26"/>
      <c r="AF11" s="29"/>
      <c r="AG11" s="28"/>
      <c r="AH11" s="28"/>
      <c r="AI11" s="28"/>
      <c r="AJ11" s="28"/>
      <c r="AK11" s="28"/>
      <c r="AL11" s="28"/>
      <c r="AM11" s="30"/>
      <c r="AN11" s="27"/>
      <c r="AO11" s="26"/>
      <c r="AP11" s="29"/>
      <c r="AQ11" s="28"/>
      <c r="AR11" s="28"/>
      <c r="AS11" s="28"/>
      <c r="AT11" s="28"/>
      <c r="AU11" s="28"/>
      <c r="AV11" s="28"/>
      <c r="AW11" s="30"/>
      <c r="AX11" s="27"/>
      <c r="AY11" s="29"/>
      <c r="AZ11" s="28"/>
      <c r="BA11" s="28"/>
      <c r="BB11" s="30"/>
      <c r="BC11" s="30"/>
      <c r="BD11" s="28"/>
      <c r="BE11" s="87"/>
      <c r="BF11" s="26"/>
      <c r="BG11" s="28"/>
      <c r="BH11" s="28"/>
      <c r="BI11" s="28"/>
      <c r="BJ11" s="30"/>
      <c r="BK11" s="30"/>
      <c r="BL11" s="26"/>
      <c r="BM11" s="29"/>
      <c r="BN11" s="28"/>
      <c r="BO11" s="27"/>
      <c r="BP11" s="3"/>
      <c r="BQ11" s="3"/>
      <c r="BR11" s="3"/>
      <c r="BS11" s="3"/>
      <c r="BT11" s="3"/>
      <c r="BU11" s="3"/>
    </row>
    <row r="12" spans="1:73" ht="12.75">
      <c r="A12" s="68">
        <v>8</v>
      </c>
      <c r="B12" s="55" t="s">
        <v>17</v>
      </c>
      <c r="C12" s="8" t="s">
        <v>18</v>
      </c>
      <c r="D12" s="73" t="s">
        <v>19</v>
      </c>
      <c r="E12" s="4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>
        <v>72396</v>
      </c>
      <c r="R12" s="41"/>
      <c r="S12" s="44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>
        <v>69912.65</v>
      </c>
      <c r="AE12" s="41"/>
      <c r="AF12" s="44"/>
      <c r="AG12" s="43"/>
      <c r="AH12" s="43"/>
      <c r="AI12" s="43"/>
      <c r="AJ12" s="43"/>
      <c r="AK12" s="43"/>
      <c r="AL12" s="43"/>
      <c r="AM12" s="45"/>
      <c r="AN12" s="42"/>
      <c r="AO12" s="41"/>
      <c r="AP12" s="44"/>
      <c r="AQ12" s="43"/>
      <c r="AR12" s="43"/>
      <c r="AS12" s="43"/>
      <c r="AT12" s="43"/>
      <c r="AU12" s="43"/>
      <c r="AV12" s="43"/>
      <c r="AW12" s="45"/>
      <c r="AX12" s="42"/>
      <c r="AY12" s="44"/>
      <c r="AZ12" s="43"/>
      <c r="BA12" s="43"/>
      <c r="BB12" s="45"/>
      <c r="BC12" s="45"/>
      <c r="BD12" s="43"/>
      <c r="BE12" s="85"/>
      <c r="BF12" s="41"/>
      <c r="BG12" s="43"/>
      <c r="BH12" s="43"/>
      <c r="BI12" s="43"/>
      <c r="BJ12" s="45"/>
      <c r="BK12" s="45"/>
      <c r="BL12" s="41"/>
      <c r="BM12" s="44"/>
      <c r="BN12" s="43"/>
      <c r="BO12" s="42"/>
      <c r="BP12" s="3"/>
      <c r="BQ12" s="3"/>
      <c r="BR12" s="3"/>
      <c r="BS12" s="3"/>
      <c r="BT12" s="3"/>
      <c r="BU12" s="3"/>
    </row>
    <row r="13" spans="1:73" ht="25.5" customHeight="1">
      <c r="A13" s="68">
        <v>9</v>
      </c>
      <c r="B13" s="122" t="s">
        <v>20</v>
      </c>
      <c r="C13" s="14" t="s">
        <v>21</v>
      </c>
      <c r="D13" s="81" t="s">
        <v>82</v>
      </c>
      <c r="E13" s="4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v>152000</v>
      </c>
      <c r="Q13" s="50"/>
      <c r="R13" s="46"/>
      <c r="S13" s="49"/>
      <c r="T13" s="47"/>
      <c r="U13" s="47"/>
      <c r="V13" s="47"/>
      <c r="W13" s="47"/>
      <c r="X13" s="47"/>
      <c r="Y13" s="47"/>
      <c r="Z13" s="47"/>
      <c r="AA13" s="47"/>
      <c r="AB13" s="47"/>
      <c r="AC13" s="47">
        <v>152000</v>
      </c>
      <c r="AD13" s="48"/>
      <c r="AE13" s="46"/>
      <c r="AF13" s="49"/>
      <c r="AG13" s="47"/>
      <c r="AH13" s="47"/>
      <c r="AI13" s="47"/>
      <c r="AJ13" s="47"/>
      <c r="AK13" s="47"/>
      <c r="AL13" s="47"/>
      <c r="AM13" s="50"/>
      <c r="AN13" s="48">
        <v>152000</v>
      </c>
      <c r="AO13" s="46"/>
      <c r="AP13" s="49"/>
      <c r="AQ13" s="47"/>
      <c r="AR13" s="47"/>
      <c r="AS13" s="47"/>
      <c r="AT13" s="47"/>
      <c r="AU13" s="47"/>
      <c r="AV13" s="47"/>
      <c r="AW13" s="50"/>
      <c r="AX13" s="48">
        <v>152000</v>
      </c>
      <c r="AY13" s="24"/>
      <c r="AZ13" s="23"/>
      <c r="BA13" s="23"/>
      <c r="BB13" s="25"/>
      <c r="BC13" s="25"/>
      <c r="BD13" s="23"/>
      <c r="BE13" s="86"/>
      <c r="BF13" s="46"/>
      <c r="BG13" s="47"/>
      <c r="BH13" s="47"/>
      <c r="BI13" s="47"/>
      <c r="BJ13" s="50"/>
      <c r="BK13" s="50"/>
      <c r="BL13" s="46"/>
      <c r="BM13" s="49"/>
      <c r="BN13" s="47"/>
      <c r="BO13" s="48"/>
      <c r="BP13" s="3"/>
      <c r="BQ13" s="3"/>
      <c r="BR13" s="3"/>
      <c r="BS13" s="3"/>
      <c r="BT13" s="3"/>
      <c r="BU13" s="3"/>
    </row>
    <row r="14" spans="1:73" ht="32.25" customHeight="1">
      <c r="A14" s="68">
        <v>10</v>
      </c>
      <c r="B14" s="56" t="s">
        <v>10</v>
      </c>
      <c r="C14" s="9" t="s">
        <v>30</v>
      </c>
      <c r="D14" s="74" t="s">
        <v>31</v>
      </c>
      <c r="E14" s="24"/>
      <c r="F14" s="23"/>
      <c r="G14" s="23"/>
      <c r="H14" s="23"/>
      <c r="I14" s="23"/>
      <c r="J14" s="23"/>
      <c r="K14" s="23"/>
      <c r="L14" s="23">
        <v>23400</v>
      </c>
      <c r="M14" s="23"/>
      <c r="N14" s="23"/>
      <c r="O14" s="23"/>
      <c r="P14" s="23"/>
      <c r="Q14" s="25"/>
      <c r="R14" s="21"/>
      <c r="S14" s="23"/>
      <c r="T14" s="23"/>
      <c r="U14" s="23"/>
      <c r="V14" s="23"/>
      <c r="W14" s="23"/>
      <c r="X14" s="23"/>
      <c r="Y14" s="23">
        <v>23400</v>
      </c>
      <c r="Z14" s="23"/>
      <c r="AA14" s="23"/>
      <c r="AB14" s="23"/>
      <c r="AC14" s="23"/>
      <c r="AD14" s="22"/>
      <c r="AE14" s="21"/>
      <c r="AF14" s="24"/>
      <c r="AG14" s="23"/>
      <c r="AH14" s="23"/>
      <c r="AI14" s="23"/>
      <c r="AJ14" s="23"/>
      <c r="AK14" s="23"/>
      <c r="AL14" s="23"/>
      <c r="AM14" s="25"/>
      <c r="AN14" s="22"/>
      <c r="AO14" s="21"/>
      <c r="AP14" s="24"/>
      <c r="AQ14" s="23"/>
      <c r="AR14" s="23"/>
      <c r="AS14" s="23"/>
      <c r="AT14" s="23"/>
      <c r="AU14" s="23"/>
      <c r="AV14" s="23"/>
      <c r="AW14" s="25"/>
      <c r="AX14" s="22"/>
      <c r="AY14" s="24"/>
      <c r="AZ14" s="23"/>
      <c r="BA14" s="23"/>
      <c r="BB14" s="25"/>
      <c r="BC14" s="25"/>
      <c r="BD14" s="23"/>
      <c r="BE14" s="86"/>
      <c r="BF14" s="21"/>
      <c r="BG14" s="23"/>
      <c r="BH14" s="23"/>
      <c r="BI14" s="23"/>
      <c r="BJ14" s="25"/>
      <c r="BK14" s="25"/>
      <c r="BL14" s="21"/>
      <c r="BM14" s="24"/>
      <c r="BN14" s="23"/>
      <c r="BO14" s="22"/>
      <c r="BP14" s="3"/>
      <c r="BQ14" s="3"/>
      <c r="BR14" s="3"/>
      <c r="BS14" s="3"/>
      <c r="BT14" s="3"/>
      <c r="BU14" s="3"/>
    </row>
    <row r="15" spans="1:73" ht="22.5">
      <c r="A15" s="68">
        <v>11</v>
      </c>
      <c r="B15" s="56" t="s">
        <v>10</v>
      </c>
      <c r="C15" s="9" t="s">
        <v>32</v>
      </c>
      <c r="D15" s="74" t="s">
        <v>33</v>
      </c>
      <c r="E15" s="24"/>
      <c r="F15" s="23"/>
      <c r="G15" s="23"/>
      <c r="H15" s="23"/>
      <c r="I15" s="23"/>
      <c r="J15" s="23"/>
      <c r="K15" s="23"/>
      <c r="L15" s="23">
        <v>39000</v>
      </c>
      <c r="M15" s="23"/>
      <c r="N15" s="23"/>
      <c r="O15" s="23"/>
      <c r="P15" s="23"/>
      <c r="Q15" s="25"/>
      <c r="R15" s="21"/>
      <c r="S15" s="23"/>
      <c r="T15" s="23"/>
      <c r="U15" s="23"/>
      <c r="V15" s="23"/>
      <c r="W15" s="23"/>
      <c r="X15" s="23"/>
      <c r="Y15" s="23">
        <v>39000</v>
      </c>
      <c r="Z15" s="23"/>
      <c r="AA15" s="23"/>
      <c r="AB15" s="23"/>
      <c r="AC15" s="23"/>
      <c r="AD15" s="22"/>
      <c r="AE15" s="21"/>
      <c r="AF15" s="24"/>
      <c r="AG15" s="23"/>
      <c r="AH15" s="23"/>
      <c r="AI15" s="23"/>
      <c r="AJ15" s="23"/>
      <c r="AK15" s="23"/>
      <c r="AL15" s="23"/>
      <c r="AM15" s="25"/>
      <c r="AN15" s="22"/>
      <c r="AO15" s="21"/>
      <c r="AP15" s="24"/>
      <c r="AQ15" s="23"/>
      <c r="AR15" s="23"/>
      <c r="AS15" s="23"/>
      <c r="AT15" s="23"/>
      <c r="AU15" s="23"/>
      <c r="AV15" s="23"/>
      <c r="AW15" s="25"/>
      <c r="AX15" s="22"/>
      <c r="AY15" s="24"/>
      <c r="AZ15" s="23"/>
      <c r="BA15" s="23"/>
      <c r="BB15" s="25"/>
      <c r="BC15" s="25"/>
      <c r="BD15" s="23"/>
      <c r="BE15" s="86"/>
      <c r="BF15" s="21"/>
      <c r="BG15" s="23"/>
      <c r="BH15" s="23"/>
      <c r="BI15" s="23"/>
      <c r="BJ15" s="25"/>
      <c r="BK15" s="25"/>
      <c r="BL15" s="21"/>
      <c r="BM15" s="24"/>
      <c r="BN15" s="23"/>
      <c r="BO15" s="22"/>
      <c r="BP15" s="3"/>
      <c r="BQ15" s="3"/>
      <c r="BR15" s="3"/>
      <c r="BS15" s="3"/>
      <c r="BT15" s="3"/>
      <c r="BU15" s="3"/>
    </row>
    <row r="16" spans="1:73" ht="13.5" customHeight="1">
      <c r="A16" s="68">
        <v>12</v>
      </c>
      <c r="B16" s="56" t="s">
        <v>10</v>
      </c>
      <c r="C16" s="9" t="s">
        <v>34</v>
      </c>
      <c r="D16" s="74" t="s">
        <v>35</v>
      </c>
      <c r="E16" s="24"/>
      <c r="F16" s="23"/>
      <c r="G16" s="23"/>
      <c r="H16" s="23"/>
      <c r="I16" s="23"/>
      <c r="J16" s="23"/>
      <c r="K16" s="23"/>
      <c r="L16" s="23">
        <v>90000</v>
      </c>
      <c r="M16" s="23"/>
      <c r="N16" s="23"/>
      <c r="O16" s="23"/>
      <c r="P16" s="23"/>
      <c r="Q16" s="25"/>
      <c r="R16" s="2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1"/>
      <c r="AF16" s="24"/>
      <c r="AG16" s="23"/>
      <c r="AH16" s="23"/>
      <c r="AI16" s="23"/>
      <c r="AJ16" s="23"/>
      <c r="AK16" s="23"/>
      <c r="AL16" s="23"/>
      <c r="AM16" s="25"/>
      <c r="AN16" s="22"/>
      <c r="AO16" s="21"/>
      <c r="AP16" s="24"/>
      <c r="AQ16" s="23"/>
      <c r="AR16" s="23"/>
      <c r="AS16" s="23"/>
      <c r="AT16" s="23"/>
      <c r="AU16" s="23"/>
      <c r="AV16" s="23"/>
      <c r="AW16" s="25"/>
      <c r="AX16" s="22"/>
      <c r="AY16" s="24"/>
      <c r="AZ16" s="23"/>
      <c r="BA16" s="23"/>
      <c r="BB16" s="25"/>
      <c r="BC16" s="23"/>
      <c r="BD16" s="23"/>
      <c r="BE16" s="86"/>
      <c r="BF16" s="21"/>
      <c r="BG16" s="23"/>
      <c r="BH16" s="23"/>
      <c r="BI16" s="23"/>
      <c r="BJ16" s="25"/>
      <c r="BK16" s="25"/>
      <c r="BL16" s="21"/>
      <c r="BM16" s="24"/>
      <c r="BN16" s="23"/>
      <c r="BO16" s="22"/>
      <c r="BP16" s="3"/>
      <c r="BQ16" s="3"/>
      <c r="BR16" s="3"/>
      <c r="BS16" s="3"/>
      <c r="BT16" s="3"/>
      <c r="BU16" s="3"/>
    </row>
    <row r="17" spans="1:73" ht="23.25" thickBot="1">
      <c r="A17" s="68">
        <v>13</v>
      </c>
      <c r="B17" s="122" t="s">
        <v>36</v>
      </c>
      <c r="C17" s="9" t="s">
        <v>37</v>
      </c>
      <c r="D17" s="74" t="s">
        <v>38</v>
      </c>
      <c r="E17" s="24"/>
      <c r="F17" s="23">
        <v>6500</v>
      </c>
      <c r="G17" s="23"/>
      <c r="H17" s="23"/>
      <c r="I17" s="23">
        <v>6500</v>
      </c>
      <c r="J17" s="23"/>
      <c r="K17" s="23"/>
      <c r="L17" s="23"/>
      <c r="M17" s="23">
        <v>6500</v>
      </c>
      <c r="N17" s="23"/>
      <c r="O17" s="23"/>
      <c r="P17" s="23"/>
      <c r="Q17" s="25">
        <v>6500</v>
      </c>
      <c r="R17" s="21"/>
      <c r="S17" s="23">
        <v>6500</v>
      </c>
      <c r="T17" s="23"/>
      <c r="U17" s="23"/>
      <c r="V17" s="23">
        <v>6500</v>
      </c>
      <c r="W17" s="23"/>
      <c r="X17" s="23"/>
      <c r="Y17" s="23"/>
      <c r="Z17" s="23">
        <v>6500</v>
      </c>
      <c r="AA17" s="23"/>
      <c r="AB17" s="23"/>
      <c r="AC17" s="23"/>
      <c r="AD17" s="22">
        <v>6500</v>
      </c>
      <c r="AE17" s="21"/>
      <c r="AF17" s="24">
        <v>6500</v>
      </c>
      <c r="AG17" s="23"/>
      <c r="AH17" s="23"/>
      <c r="AI17" s="23">
        <v>6500</v>
      </c>
      <c r="AJ17" s="23"/>
      <c r="AK17" s="23">
        <v>6500</v>
      </c>
      <c r="AL17" s="23"/>
      <c r="AM17" s="23"/>
      <c r="AN17" s="114">
        <v>6500</v>
      </c>
      <c r="AO17" s="21"/>
      <c r="AP17" s="24">
        <v>6500</v>
      </c>
      <c r="AQ17" s="23"/>
      <c r="AR17" s="23"/>
      <c r="AS17" s="23">
        <v>6500</v>
      </c>
      <c r="AT17" s="23"/>
      <c r="AU17" s="23">
        <v>6500</v>
      </c>
      <c r="AV17" s="23"/>
      <c r="AW17" s="25"/>
      <c r="AX17" s="22">
        <v>6500</v>
      </c>
      <c r="AY17" s="24"/>
      <c r="AZ17" s="23"/>
      <c r="BA17" s="23"/>
      <c r="BB17" s="25"/>
      <c r="BC17" s="23"/>
      <c r="BD17" s="23"/>
      <c r="BE17" s="86"/>
      <c r="BF17" s="21"/>
      <c r="BG17" s="23"/>
      <c r="BH17" s="23"/>
      <c r="BI17" s="23"/>
      <c r="BJ17" s="25"/>
      <c r="BK17" s="23"/>
      <c r="BL17" s="24"/>
      <c r="BM17" s="24"/>
      <c r="BN17" s="23"/>
      <c r="BO17" s="22"/>
      <c r="BP17" s="3"/>
      <c r="BQ17" s="3"/>
      <c r="BR17" s="3"/>
      <c r="BS17" s="3"/>
      <c r="BT17" s="3"/>
      <c r="BU17" s="3"/>
    </row>
    <row r="18" spans="1:73" ht="27" customHeight="1">
      <c r="A18" s="69">
        <v>14</v>
      </c>
      <c r="B18" s="194" t="s">
        <v>48</v>
      </c>
      <c r="C18" s="9" t="s">
        <v>49</v>
      </c>
      <c r="D18" s="78" t="s">
        <v>54</v>
      </c>
      <c r="E18" s="24"/>
      <c r="F18" s="23"/>
      <c r="G18" s="23"/>
      <c r="H18" s="23"/>
      <c r="I18" s="23"/>
      <c r="J18" s="23"/>
      <c r="K18" s="23"/>
      <c r="L18" s="23"/>
      <c r="M18" s="23">
        <v>27250</v>
      </c>
      <c r="N18" s="23"/>
      <c r="O18" s="23"/>
      <c r="P18" s="23"/>
      <c r="Q18" s="25"/>
      <c r="R18" s="21"/>
      <c r="S18" s="23"/>
      <c r="T18" s="23"/>
      <c r="U18" s="23"/>
      <c r="V18" s="23"/>
      <c r="W18" s="23"/>
      <c r="X18" s="23"/>
      <c r="Y18" s="23"/>
      <c r="Z18" s="23">
        <v>28750</v>
      </c>
      <c r="AA18" s="23"/>
      <c r="AB18" s="23"/>
      <c r="AC18" s="23"/>
      <c r="AD18" s="22"/>
      <c r="AE18" s="21"/>
      <c r="AF18" s="23"/>
      <c r="AG18" s="23"/>
      <c r="AH18" s="23"/>
      <c r="AI18" s="23"/>
      <c r="AJ18" s="23"/>
      <c r="AK18" s="179" t="s">
        <v>96</v>
      </c>
      <c r="AL18" s="23"/>
      <c r="AM18" s="23"/>
      <c r="AN18" s="115"/>
      <c r="AO18" s="24"/>
      <c r="AP18" s="23"/>
      <c r="AQ18" s="23"/>
      <c r="AR18" s="23"/>
      <c r="AS18" s="23"/>
      <c r="AT18" s="23"/>
      <c r="AU18" s="187" t="s">
        <v>112</v>
      </c>
      <c r="AV18" s="23"/>
      <c r="AW18" s="23"/>
      <c r="AX18" s="22"/>
      <c r="AY18" s="24"/>
      <c r="AZ18" s="23"/>
      <c r="BA18" s="23"/>
      <c r="BB18" s="25"/>
      <c r="BC18" s="23"/>
      <c r="BD18" s="23"/>
      <c r="BE18" s="86"/>
      <c r="BF18" s="21"/>
      <c r="BG18" s="23"/>
      <c r="BH18" s="23"/>
      <c r="BI18" s="23"/>
      <c r="BJ18" s="25"/>
      <c r="BK18" s="23"/>
      <c r="BL18" s="24"/>
      <c r="BM18" s="24"/>
      <c r="BN18" s="23"/>
      <c r="BO18" s="22"/>
      <c r="BP18" s="3"/>
      <c r="BQ18" s="3"/>
      <c r="BR18" s="3"/>
      <c r="BS18" s="3"/>
      <c r="BT18" s="3"/>
      <c r="BU18" s="3"/>
    </row>
    <row r="19" spans="1:73" ht="24" customHeight="1">
      <c r="A19" s="69">
        <v>15</v>
      </c>
      <c r="B19" s="194" t="s">
        <v>48</v>
      </c>
      <c r="C19" s="9" t="s">
        <v>51</v>
      </c>
      <c r="D19" s="78" t="s">
        <v>53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>
        <v>14300</v>
      </c>
      <c r="P19" s="23"/>
      <c r="Q19" s="25"/>
      <c r="R19" s="21"/>
      <c r="S19" s="23"/>
      <c r="T19" s="23"/>
      <c r="U19" s="23"/>
      <c r="V19" s="23"/>
      <c r="W19" s="23"/>
      <c r="X19" s="23"/>
      <c r="Y19" s="23"/>
      <c r="Z19" s="23"/>
      <c r="AA19" s="23"/>
      <c r="AB19" s="23">
        <v>65300</v>
      </c>
      <c r="AC19" s="23"/>
      <c r="AD19" s="22"/>
      <c r="AE19" s="21"/>
      <c r="AF19" s="23"/>
      <c r="AG19" s="23"/>
      <c r="AH19" s="23"/>
      <c r="AI19" s="23"/>
      <c r="AJ19" s="23"/>
      <c r="AK19" s="23"/>
      <c r="AL19" s="23"/>
      <c r="AM19" s="179" t="s">
        <v>98</v>
      </c>
      <c r="AN19" s="116"/>
      <c r="AO19" s="24"/>
      <c r="AP19" s="23"/>
      <c r="AQ19" s="23"/>
      <c r="AR19" s="23"/>
      <c r="AS19" s="23"/>
      <c r="AT19" s="23"/>
      <c r="AU19" s="23"/>
      <c r="AV19" s="23"/>
      <c r="AW19" s="187" t="s">
        <v>111</v>
      </c>
      <c r="AX19" s="22"/>
      <c r="AY19" s="24"/>
      <c r="AZ19" s="23"/>
      <c r="BA19" s="23"/>
      <c r="BB19" s="25"/>
      <c r="BC19" s="23"/>
      <c r="BD19" s="23"/>
      <c r="BE19" s="86"/>
      <c r="BF19" s="21"/>
      <c r="BG19" s="23"/>
      <c r="BH19" s="23"/>
      <c r="BI19" s="23"/>
      <c r="BJ19" s="25"/>
      <c r="BK19" s="23"/>
      <c r="BL19" s="24"/>
      <c r="BM19" s="24"/>
      <c r="BN19" s="23"/>
      <c r="BO19" s="22"/>
      <c r="BP19" s="3"/>
      <c r="BQ19" s="3"/>
      <c r="BR19" s="3"/>
      <c r="BS19" s="3"/>
      <c r="BT19" s="3"/>
      <c r="BU19" s="3"/>
    </row>
    <row r="20" spans="1:73" ht="21" customHeight="1">
      <c r="A20" s="69">
        <v>16</v>
      </c>
      <c r="B20" s="122" t="s">
        <v>55</v>
      </c>
      <c r="C20" s="9" t="s">
        <v>56</v>
      </c>
      <c r="D20" s="74" t="s">
        <v>57</v>
      </c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5"/>
      <c r="R20" s="21"/>
      <c r="S20" s="23"/>
      <c r="T20" s="23"/>
      <c r="U20" s="23"/>
      <c r="V20" s="23"/>
      <c r="W20" s="23"/>
      <c r="X20" s="23"/>
      <c r="Y20" s="23"/>
      <c r="Z20" s="23"/>
      <c r="AA20" s="23"/>
      <c r="AB20" s="23">
        <v>30000</v>
      </c>
      <c r="AC20" s="23"/>
      <c r="AD20" s="22"/>
      <c r="AE20" s="21"/>
      <c r="AF20" s="23"/>
      <c r="AG20" s="23"/>
      <c r="AH20" s="23"/>
      <c r="AI20" s="23"/>
      <c r="AJ20" s="23"/>
      <c r="AK20" s="23"/>
      <c r="AL20" s="23"/>
      <c r="AM20" s="23">
        <v>30000</v>
      </c>
      <c r="AN20" s="116"/>
      <c r="AO20" s="24"/>
      <c r="AP20" s="23"/>
      <c r="AQ20" s="23"/>
      <c r="AR20" s="23"/>
      <c r="AS20" s="23"/>
      <c r="AT20" s="23"/>
      <c r="AU20" s="23"/>
      <c r="AV20" s="23"/>
      <c r="AW20" s="23">
        <v>29418</v>
      </c>
      <c r="AX20" s="22"/>
      <c r="AY20" s="24"/>
      <c r="AZ20" s="23"/>
      <c r="BA20" s="23"/>
      <c r="BB20" s="25"/>
      <c r="BC20" s="23"/>
      <c r="BD20" s="23"/>
      <c r="BE20" s="86">
        <v>29417</v>
      </c>
      <c r="BF20" s="21"/>
      <c r="BG20" s="23"/>
      <c r="BH20" s="23"/>
      <c r="BI20" s="23"/>
      <c r="BJ20" s="25"/>
      <c r="BK20" s="23"/>
      <c r="BL20" s="24"/>
      <c r="BM20" s="24"/>
      <c r="BN20" s="23"/>
      <c r="BO20" s="22"/>
      <c r="BP20" s="3"/>
      <c r="BQ20" s="3"/>
      <c r="BR20" s="3"/>
      <c r="BS20" s="3"/>
      <c r="BT20" s="3"/>
      <c r="BU20" s="3"/>
    </row>
    <row r="21" spans="1:73" ht="21.75" customHeight="1">
      <c r="A21" s="69">
        <v>17</v>
      </c>
      <c r="B21" s="122" t="s">
        <v>55</v>
      </c>
      <c r="C21" s="9" t="s">
        <v>58</v>
      </c>
      <c r="D21" s="74" t="s">
        <v>59</v>
      </c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/>
      <c r="R21" s="21"/>
      <c r="S21" s="23"/>
      <c r="T21" s="23"/>
      <c r="U21" s="23"/>
      <c r="V21" s="23"/>
      <c r="W21" s="23"/>
      <c r="X21" s="23"/>
      <c r="Y21" s="23"/>
      <c r="Z21" s="23"/>
      <c r="AA21" s="23"/>
      <c r="AB21" s="23">
        <v>44000</v>
      </c>
      <c r="AC21" s="23"/>
      <c r="AD21" s="22"/>
      <c r="AE21" s="21"/>
      <c r="AF21" s="23"/>
      <c r="AG21" s="23"/>
      <c r="AH21" s="23"/>
      <c r="AI21" s="23"/>
      <c r="AJ21" s="23"/>
      <c r="AK21" s="23"/>
      <c r="AL21" s="23"/>
      <c r="AM21" s="23">
        <v>44000</v>
      </c>
      <c r="AN21" s="116"/>
      <c r="AO21" s="24"/>
      <c r="AP21" s="23"/>
      <c r="AQ21" s="23"/>
      <c r="AR21" s="23"/>
      <c r="AS21" s="23"/>
      <c r="AT21" s="23"/>
      <c r="AU21" s="23"/>
      <c r="AV21" s="23"/>
      <c r="AW21" s="23">
        <v>43635</v>
      </c>
      <c r="AX21" s="22"/>
      <c r="AY21" s="24"/>
      <c r="AZ21" s="23"/>
      <c r="BA21" s="23"/>
      <c r="BB21" s="25"/>
      <c r="BC21" s="23"/>
      <c r="BD21" s="23"/>
      <c r="BE21" s="86">
        <v>43635</v>
      </c>
      <c r="BF21" s="21"/>
      <c r="BG21" s="23"/>
      <c r="BH21" s="23"/>
      <c r="BI21" s="23"/>
      <c r="BJ21" s="25"/>
      <c r="BK21" s="23"/>
      <c r="BL21" s="24"/>
      <c r="BM21" s="24"/>
      <c r="BN21" s="23"/>
      <c r="BO21" s="22"/>
      <c r="BP21" s="3"/>
      <c r="BQ21" s="3"/>
      <c r="BR21" s="3"/>
      <c r="BS21" s="3"/>
      <c r="BT21" s="3"/>
      <c r="BU21" s="3"/>
    </row>
    <row r="22" spans="1:73" ht="22.5" customHeight="1">
      <c r="A22" s="79">
        <v>18</v>
      </c>
      <c r="B22" s="122" t="s">
        <v>60</v>
      </c>
      <c r="C22" s="80" t="s">
        <v>61</v>
      </c>
      <c r="D22" s="81" t="s">
        <v>62</v>
      </c>
      <c r="E22" s="49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0"/>
      <c r="R22" s="46"/>
      <c r="S22" s="47"/>
      <c r="T22" s="47"/>
      <c r="U22" s="47">
        <v>181000</v>
      </c>
      <c r="V22" s="47"/>
      <c r="W22" s="47"/>
      <c r="X22" s="47"/>
      <c r="Y22" s="47"/>
      <c r="Z22" s="47"/>
      <c r="AA22" s="47"/>
      <c r="AB22" s="47"/>
      <c r="AC22" s="47"/>
      <c r="AD22" s="48"/>
      <c r="AE22" s="46"/>
      <c r="AF22" s="47"/>
      <c r="AG22" s="47"/>
      <c r="AH22" s="47">
        <v>370000</v>
      </c>
      <c r="AI22" s="47"/>
      <c r="AJ22" s="47"/>
      <c r="AK22" s="47"/>
      <c r="AL22" s="47"/>
      <c r="AM22" s="47"/>
      <c r="AN22" s="116"/>
      <c r="AO22" s="24"/>
      <c r="AP22" s="47"/>
      <c r="AQ22" s="47"/>
      <c r="AR22" s="47">
        <v>316000</v>
      </c>
      <c r="AS22" s="47"/>
      <c r="AT22" s="47"/>
      <c r="AU22" s="47"/>
      <c r="AV22" s="47"/>
      <c r="AW22" s="47"/>
      <c r="AX22" s="48"/>
      <c r="AY22" s="49"/>
      <c r="AZ22" s="47"/>
      <c r="BA22" s="47">
        <v>558000</v>
      </c>
      <c r="BB22" s="50"/>
      <c r="BC22" s="23"/>
      <c r="BD22" s="47"/>
      <c r="BE22" s="90"/>
      <c r="BF22" s="46"/>
      <c r="BG22" s="47"/>
      <c r="BH22" s="47">
        <v>554000</v>
      </c>
      <c r="BI22" s="47"/>
      <c r="BJ22" s="50"/>
      <c r="BK22" s="23"/>
      <c r="BL22" s="49"/>
      <c r="BM22" s="49"/>
      <c r="BN22" s="47"/>
      <c r="BO22" s="48"/>
      <c r="BP22" s="3"/>
      <c r="BQ22" s="3"/>
      <c r="BR22" s="3"/>
      <c r="BS22" s="3"/>
      <c r="BT22" s="3"/>
      <c r="BU22" s="3"/>
    </row>
    <row r="23" spans="1:73" ht="24" customHeight="1">
      <c r="A23" s="69">
        <v>19</v>
      </c>
      <c r="B23" s="122" t="s">
        <v>63</v>
      </c>
      <c r="C23" s="106" t="s">
        <v>64</v>
      </c>
      <c r="D23" s="81" t="s">
        <v>65</v>
      </c>
      <c r="E23" s="49"/>
      <c r="F23" s="47"/>
      <c r="G23" s="47"/>
      <c r="H23" s="47"/>
      <c r="I23" s="47"/>
      <c r="J23" s="47"/>
      <c r="K23" s="23"/>
      <c r="L23" s="23"/>
      <c r="M23" s="23"/>
      <c r="N23" s="23"/>
      <c r="O23" s="23"/>
      <c r="P23" s="23"/>
      <c r="Q23" s="23"/>
      <c r="R23" s="23" t="s">
        <v>66</v>
      </c>
      <c r="S23" s="23"/>
      <c r="T23" s="23"/>
      <c r="U23" s="23"/>
      <c r="V23" s="23"/>
      <c r="W23" s="23"/>
      <c r="X23" s="23"/>
      <c r="Y23" s="23"/>
      <c r="Z23" s="23"/>
      <c r="AA23" s="23"/>
      <c r="AB23" s="47"/>
      <c r="AC23" s="47"/>
      <c r="AD23" s="23"/>
      <c r="AE23" s="23">
        <v>100000</v>
      </c>
      <c r="AF23" s="23"/>
      <c r="AG23" s="23"/>
      <c r="AH23" s="23"/>
      <c r="AI23" s="23"/>
      <c r="AJ23" s="23"/>
      <c r="AK23" s="23"/>
      <c r="AL23" s="23"/>
      <c r="AM23" s="23"/>
      <c r="AN23" s="116"/>
      <c r="AO23" s="24">
        <v>200000</v>
      </c>
      <c r="AP23" s="23"/>
      <c r="AQ23" s="23"/>
      <c r="AR23" s="23"/>
      <c r="AS23" s="23"/>
      <c r="AT23" s="23"/>
      <c r="AU23" s="47"/>
      <c r="AV23" s="47"/>
      <c r="AW23" s="47"/>
      <c r="AX23" s="48"/>
      <c r="AY23" s="49">
        <v>105000</v>
      </c>
      <c r="AZ23" s="47"/>
      <c r="BA23" s="47"/>
      <c r="BB23" s="50"/>
      <c r="BC23" s="47"/>
      <c r="BD23" s="47"/>
      <c r="BE23" s="50"/>
      <c r="BF23" s="46">
        <v>200000</v>
      </c>
      <c r="BG23" s="47"/>
      <c r="BH23" s="47"/>
      <c r="BI23" s="47"/>
      <c r="BJ23" s="50"/>
      <c r="BK23" s="47"/>
      <c r="BL23" s="49">
        <v>328600</v>
      </c>
      <c r="BM23" s="49"/>
      <c r="BN23" s="47">
        <v>328700</v>
      </c>
      <c r="BO23" s="48">
        <v>328700</v>
      </c>
      <c r="BP23" s="3"/>
      <c r="BQ23" s="3"/>
      <c r="BR23" s="3"/>
      <c r="BS23" s="3"/>
      <c r="BT23" s="3"/>
      <c r="BU23" s="3"/>
    </row>
    <row r="24" spans="1:73" ht="24" customHeight="1">
      <c r="A24" s="97">
        <v>20</v>
      </c>
      <c r="B24" s="122" t="s">
        <v>48</v>
      </c>
      <c r="C24" s="106" t="s">
        <v>67</v>
      </c>
      <c r="D24" s="105" t="s">
        <v>68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22000</v>
      </c>
      <c r="AL24" s="23"/>
      <c r="AM24" s="23"/>
      <c r="AN24" s="116"/>
      <c r="AO24" s="24"/>
      <c r="AP24" s="23"/>
      <c r="AQ24" s="23"/>
      <c r="AR24" s="23"/>
      <c r="AS24" s="23"/>
      <c r="AT24" s="23"/>
      <c r="AU24" s="23">
        <v>22000</v>
      </c>
      <c r="AV24" s="23"/>
      <c r="AW24" s="23"/>
      <c r="AX24" s="23"/>
      <c r="AY24" s="23"/>
      <c r="AZ24" s="23"/>
      <c r="BA24" s="23"/>
      <c r="BB24" s="23"/>
      <c r="BC24" s="23">
        <v>22000</v>
      </c>
      <c r="BD24" s="23"/>
      <c r="BE24" s="23"/>
      <c r="BF24" s="23"/>
      <c r="BG24" s="23"/>
      <c r="BH24" s="23"/>
      <c r="BI24" s="23"/>
      <c r="BJ24" s="23">
        <v>22000</v>
      </c>
      <c r="BK24" s="23"/>
      <c r="BL24" s="23"/>
      <c r="BM24" s="23">
        <v>22000</v>
      </c>
      <c r="BN24" s="23"/>
      <c r="BO24" s="23"/>
      <c r="BP24" s="3"/>
      <c r="BQ24" s="3"/>
      <c r="BR24" s="3"/>
      <c r="BS24" s="3"/>
      <c r="BT24" s="3"/>
      <c r="BU24" s="3"/>
    </row>
    <row r="25" spans="2:73" ht="25.5" customHeight="1" thickBot="1">
      <c r="B25" s="2"/>
      <c r="C25" s="4"/>
      <c r="D25" s="15" t="s">
        <v>29</v>
      </c>
      <c r="E25" s="51">
        <f aca="true" t="shared" si="0" ref="E25:K25">SUM(E5:E17)</f>
        <v>65931.22</v>
      </c>
      <c r="F25" s="51">
        <f t="shared" si="0"/>
        <v>31500</v>
      </c>
      <c r="G25" s="51">
        <f t="shared" si="0"/>
        <v>65931.22</v>
      </c>
      <c r="H25" s="51">
        <f t="shared" si="0"/>
        <v>11700</v>
      </c>
      <c r="I25" s="51">
        <f t="shared" si="0"/>
        <v>31500</v>
      </c>
      <c r="J25" s="51">
        <f t="shared" si="0"/>
        <v>18380</v>
      </c>
      <c r="K25" s="51">
        <f t="shared" si="0"/>
        <v>65931.22</v>
      </c>
      <c r="L25" s="51">
        <v>82314.25</v>
      </c>
      <c r="M25" s="51">
        <f>SUM(M5:M18)</f>
        <v>58750</v>
      </c>
      <c r="N25" s="51">
        <f>SUM(N6:N19)</f>
        <v>65931.18</v>
      </c>
      <c r="O25" s="51">
        <f>SUM(O5:O19)</f>
        <v>14300</v>
      </c>
      <c r="P25" s="51">
        <f>SUM(P5:P17)</f>
        <v>152000</v>
      </c>
      <c r="Q25" s="53">
        <v>103896</v>
      </c>
      <c r="R25" s="51">
        <v>133402.78</v>
      </c>
      <c r="S25" s="51">
        <f>SUM(S5:S17)</f>
        <v>31500</v>
      </c>
      <c r="T25" s="51">
        <f>SUM(T5:T17)</f>
        <v>33402.78</v>
      </c>
      <c r="U25" s="51">
        <f>SUM(U5:U22)</f>
        <v>192700</v>
      </c>
      <c r="V25" s="51">
        <f>SUM(V5:V17)</f>
        <v>31500</v>
      </c>
      <c r="W25" s="51">
        <v>0</v>
      </c>
      <c r="X25" s="51">
        <f>SUM(X5:X17)</f>
        <v>33402.78</v>
      </c>
      <c r="Y25" s="51">
        <v>0</v>
      </c>
      <c r="Z25" s="51">
        <f>SUM(Z5:Z18)</f>
        <v>60250</v>
      </c>
      <c r="AA25" s="51">
        <f>SUM(AA5:AA17)</f>
        <v>33402.78</v>
      </c>
      <c r="AB25" s="51">
        <f>SUM(AB5:AB22)</f>
        <v>139300</v>
      </c>
      <c r="AC25" s="51">
        <f>SUM(AC5:AC17)</f>
        <v>152000</v>
      </c>
      <c r="AD25" s="52">
        <f>SUM(AD5:AD17)</f>
        <v>101412.65</v>
      </c>
      <c r="AE25" s="51">
        <f>SUM(AE5:AE23)</f>
        <v>133402.78</v>
      </c>
      <c r="AF25" s="51">
        <f>SUM(AF5:AF17)</f>
        <v>6500</v>
      </c>
      <c r="AG25" s="51">
        <f>SUM(AG5:AG17)</f>
        <v>33402.78</v>
      </c>
      <c r="AH25" s="51">
        <f>SUM(AH5:AH22)</f>
        <v>381531</v>
      </c>
      <c r="AI25" s="51">
        <f aca="true" t="shared" si="1" ref="AI25:BK25">SUM(AI5:AI17)</f>
        <v>6500</v>
      </c>
      <c r="AJ25" s="51">
        <f t="shared" si="1"/>
        <v>33402.78</v>
      </c>
      <c r="AK25" s="51">
        <f>SUM(AK17:AK24)</f>
        <v>28500</v>
      </c>
      <c r="AL25" s="51">
        <f t="shared" si="1"/>
        <v>33402.78</v>
      </c>
      <c r="AM25" s="53">
        <f>SUM(AM5:AM22)</f>
        <v>74000</v>
      </c>
      <c r="AN25" s="52">
        <f t="shared" si="1"/>
        <v>158500</v>
      </c>
      <c r="AO25" s="91">
        <f>SUM(AO5:AO23)</f>
        <v>233402.78</v>
      </c>
      <c r="AP25" s="51">
        <f t="shared" si="1"/>
        <v>6500</v>
      </c>
      <c r="AQ25" s="51">
        <f t="shared" si="1"/>
        <v>33402.78</v>
      </c>
      <c r="AR25" s="51">
        <f>SUM(AR5:AR22)</f>
        <v>316000</v>
      </c>
      <c r="AS25" s="51">
        <f t="shared" si="1"/>
        <v>6500</v>
      </c>
      <c r="AT25" s="51">
        <f t="shared" si="1"/>
        <v>33402.78</v>
      </c>
      <c r="AU25" s="51">
        <f>SUM(AU5:AU24)</f>
        <v>28500</v>
      </c>
      <c r="AV25" s="51">
        <f t="shared" si="1"/>
        <v>33402.78</v>
      </c>
      <c r="AW25" s="51">
        <f>SUM(AW5:AW22)</f>
        <v>73053</v>
      </c>
      <c r="AX25" s="52">
        <f t="shared" si="1"/>
        <v>158500</v>
      </c>
      <c r="AY25" s="91">
        <f>SUM(AY5:AY23)</f>
        <v>138402.78</v>
      </c>
      <c r="AZ25" s="51">
        <f t="shared" si="1"/>
        <v>33402.78</v>
      </c>
      <c r="BA25" s="51">
        <f>SUM(BA5:BA22)</f>
        <v>558000</v>
      </c>
      <c r="BB25" s="53">
        <f t="shared" si="1"/>
        <v>33402.78</v>
      </c>
      <c r="BC25" s="191">
        <f>SUM(BC17:BC24)</f>
        <v>22000</v>
      </c>
      <c r="BD25" s="18">
        <f t="shared" si="1"/>
        <v>33402.78</v>
      </c>
      <c r="BE25" s="84">
        <f>SUM(BE5:BE22)</f>
        <v>73052</v>
      </c>
      <c r="BF25" s="51">
        <f>SUM(BF5:BF23)</f>
        <v>233402.78</v>
      </c>
      <c r="BG25" s="51">
        <f t="shared" si="1"/>
        <v>33402.78</v>
      </c>
      <c r="BH25" s="51">
        <f>SUM(BH5:BH22)</f>
        <v>554000</v>
      </c>
      <c r="BI25" s="51">
        <f t="shared" si="1"/>
        <v>33402.78</v>
      </c>
      <c r="BJ25" s="53">
        <f>SUM(BJ23:BJ24)</f>
        <v>22000</v>
      </c>
      <c r="BK25" s="18">
        <f t="shared" si="1"/>
        <v>33402.7</v>
      </c>
      <c r="BL25" s="104">
        <f>SUM(BL5:BL23)</f>
        <v>328600</v>
      </c>
      <c r="BM25" s="101">
        <v>22000</v>
      </c>
      <c r="BN25" s="102">
        <f>SUM(BN23)</f>
        <v>328700</v>
      </c>
      <c r="BO25" s="103">
        <f>SUM(BO23)</f>
        <v>328700</v>
      </c>
      <c r="BP25" s="3"/>
      <c r="BQ25" s="54"/>
      <c r="BR25" s="3"/>
      <c r="BS25" s="3"/>
      <c r="BT25" s="3"/>
      <c r="BU25" s="3"/>
    </row>
    <row r="26" spans="2:73" ht="12.75">
      <c r="B26" s="3"/>
      <c r="C26" s="4"/>
      <c r="D26" s="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66"/>
      <c r="P26" s="366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66"/>
      <c r="AD26" s="366"/>
      <c r="AE26" s="54"/>
      <c r="AF26" s="54"/>
      <c r="AG26" s="54"/>
      <c r="AH26" s="54"/>
      <c r="AI26" s="54"/>
      <c r="AJ26" s="54"/>
      <c r="AK26" s="54"/>
      <c r="AL26" s="54"/>
      <c r="AM26" s="366"/>
      <c r="AN26" s="366"/>
      <c r="AO26" s="54"/>
      <c r="AP26" s="54"/>
      <c r="AQ26" s="54"/>
      <c r="AR26" s="54"/>
      <c r="AS26" s="54"/>
      <c r="AT26" s="54"/>
      <c r="AU26" s="54"/>
      <c r="AV26" s="54"/>
      <c r="AW26" s="366">
        <f>SUM(AO25:AX25)</f>
        <v>922664.1200000001</v>
      </c>
      <c r="AX26" s="366"/>
      <c r="AY26" s="54"/>
      <c r="AZ26" s="54"/>
      <c r="BA26" s="54"/>
      <c r="BB26" s="54"/>
      <c r="BC26" s="54"/>
      <c r="BD26" s="367">
        <f>SUM(AY25:BE25)</f>
        <v>891663.1200000001</v>
      </c>
      <c r="BE26" s="367"/>
      <c r="BF26" s="54"/>
      <c r="BG26" s="54"/>
      <c r="BH26" s="54"/>
      <c r="BI26" s="362">
        <f>SUM(BF25:BK25)</f>
        <v>909611.04</v>
      </c>
      <c r="BJ26" s="362"/>
      <c r="BK26" s="362"/>
      <c r="BL26" s="67"/>
      <c r="BM26" s="67">
        <v>350600</v>
      </c>
      <c r="BN26" s="3"/>
      <c r="BO26" s="3"/>
      <c r="BP26" s="3"/>
      <c r="BQ26" s="3"/>
      <c r="BR26" s="3"/>
      <c r="BS26" s="3"/>
      <c r="BT26" s="3"/>
      <c r="BU26" s="3"/>
    </row>
    <row r="27" spans="2:73" ht="12.75">
      <c r="B27" s="3"/>
      <c r="C27" s="3"/>
      <c r="D27" s="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48">
        <f>SUM(E25:Q25)</f>
        <v>768065.0900000001</v>
      </c>
      <c r="Q27" s="348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48">
        <v>942273.77</v>
      </c>
      <c r="AD27" s="348"/>
      <c r="AE27" s="54"/>
      <c r="AF27" s="54"/>
      <c r="AG27" s="54"/>
      <c r="AH27" s="54"/>
      <c r="AI27" s="54"/>
      <c r="AJ27" s="54"/>
      <c r="AK27" s="54"/>
      <c r="AL27" s="348">
        <f>SUM(AE25:AN25)</f>
        <v>889142.1200000001</v>
      </c>
      <c r="AM27" s="348"/>
      <c r="AN27" s="348"/>
      <c r="AO27" s="54"/>
      <c r="AP27" s="123"/>
      <c r="AQ27" s="54"/>
      <c r="AR27" s="54"/>
      <c r="AS27" s="54"/>
      <c r="AT27" s="54"/>
      <c r="AU27" s="54"/>
      <c r="AV27" s="375">
        <v>25000</v>
      </c>
      <c r="AW27" s="375"/>
      <c r="AX27" s="375"/>
      <c r="AY27" s="54"/>
      <c r="AZ27" s="54"/>
      <c r="BA27" s="54"/>
      <c r="BB27" s="348"/>
      <c r="BC27" s="348"/>
      <c r="BD27" s="348"/>
      <c r="BE27" s="65"/>
      <c r="BF27" s="54"/>
      <c r="BG27" s="54"/>
      <c r="BH27" s="54"/>
      <c r="BI27" s="348"/>
      <c r="BJ27" s="348"/>
      <c r="BK27" s="348"/>
      <c r="BL27" s="54"/>
      <c r="BM27" s="54"/>
      <c r="BN27" s="3"/>
      <c r="BO27" s="3"/>
      <c r="BP27" s="3"/>
      <c r="BQ27" s="3"/>
      <c r="BR27" s="3"/>
      <c r="BS27" s="3"/>
      <c r="BT27" s="3"/>
      <c r="BU27" s="3"/>
    </row>
    <row r="28" spans="2:73" ht="13.5" thickBot="1">
      <c r="B28" s="3"/>
      <c r="C28" s="120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 t="s">
        <v>85</v>
      </c>
      <c r="AD28" s="13" t="s">
        <v>84</v>
      </c>
      <c r="AE28" s="118"/>
      <c r="AF28" s="118" t="s">
        <v>70</v>
      </c>
      <c r="AG28" s="117"/>
      <c r="AH28" s="118"/>
      <c r="AI28" s="118" t="s">
        <v>70</v>
      </c>
      <c r="AJ28" s="118"/>
      <c r="AK28" s="118" t="s">
        <v>70</v>
      </c>
      <c r="AL28" s="13"/>
      <c r="AM28" s="13"/>
      <c r="AN28" s="117" t="s">
        <v>70</v>
      </c>
      <c r="AO28" s="13"/>
      <c r="AP28" s="123" t="s">
        <v>70</v>
      </c>
      <c r="AQ28" s="13"/>
      <c r="AR28" s="13"/>
      <c r="AS28" s="13" t="s">
        <v>70</v>
      </c>
      <c r="AT28" s="13"/>
      <c r="AU28" s="13"/>
      <c r="AV28" s="13"/>
      <c r="AW28" s="13"/>
      <c r="AX28" s="190">
        <v>35705.33</v>
      </c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5:73" ht="18.75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18"/>
      <c r="AF29" s="118" t="s">
        <v>71</v>
      </c>
      <c r="AG29" s="117"/>
      <c r="AI29" s="119" t="s">
        <v>76</v>
      </c>
      <c r="AJ29" s="118"/>
      <c r="AK29" s="118" t="s">
        <v>74</v>
      </c>
      <c r="AL29" s="13"/>
      <c r="AM29" s="13"/>
      <c r="AN29" s="117" t="s">
        <v>77</v>
      </c>
      <c r="AO29" s="13"/>
      <c r="AP29" s="123" t="s">
        <v>80</v>
      </c>
      <c r="AQ29" s="13"/>
      <c r="AR29" s="13"/>
      <c r="AS29" s="13" t="s">
        <v>114</v>
      </c>
      <c r="AT29" s="13"/>
      <c r="AU29" s="13"/>
      <c r="AV29" s="13" t="s">
        <v>113</v>
      </c>
      <c r="AW29" s="13"/>
      <c r="AX29" s="192">
        <v>922664.12</v>
      </c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61"/>
      <c r="BM29" s="347"/>
      <c r="BN29" s="3"/>
      <c r="BO29" s="3"/>
      <c r="BP29" s="3"/>
      <c r="BQ29" s="3"/>
      <c r="BR29" s="3"/>
      <c r="BS29" s="3"/>
      <c r="BT29" s="3"/>
      <c r="BU29" s="3"/>
    </row>
    <row r="30" spans="5:73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17" t="s">
        <v>72</v>
      </c>
      <c r="AG30" s="13"/>
      <c r="AH30" s="13"/>
      <c r="AI30" s="117" t="s">
        <v>73</v>
      </c>
      <c r="AJ30" s="13"/>
      <c r="AK30" s="363" t="s">
        <v>75</v>
      </c>
      <c r="AL30" s="363"/>
      <c r="AM30" s="13"/>
      <c r="AN30" s="121" t="s">
        <v>78</v>
      </c>
      <c r="AO30" s="13"/>
      <c r="AP30" s="372" t="s">
        <v>110</v>
      </c>
      <c r="AQ30" s="363"/>
      <c r="AR30" s="13"/>
      <c r="AS30" s="372" t="s">
        <v>115</v>
      </c>
      <c r="AT30" s="372"/>
      <c r="AU30" s="107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5:7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 t="s">
        <v>79</v>
      </c>
      <c r="AJ31" s="3"/>
      <c r="AK31" s="3" t="s">
        <v>79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46"/>
      <c r="BK31" s="347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5:7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61"/>
      <c r="AQ32" s="347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5:7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5:7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70">
        <v>3731938.28</v>
      </c>
      <c r="AN34" s="371"/>
      <c r="AO34" s="3" t="s">
        <v>97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5:7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5:7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5:7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5:7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5:7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5:7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5:7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5:7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5:7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5:7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5:7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5:7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5:7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:7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5:7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5:7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5:7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5:7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5:7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5:7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5:7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5:7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:7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5:7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5:7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5:7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5:7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5:7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5:7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5:7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5:7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5:7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5:7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5:7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5:7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5:7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5:7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5:73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5:73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5:73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5:73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5:73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5:73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5:73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5:73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5:73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</sheetData>
  <sheetProtection/>
  <mergeCells count="26">
    <mergeCell ref="AM34:AN34"/>
    <mergeCell ref="AP30:AQ30"/>
    <mergeCell ref="A1:D1"/>
    <mergeCell ref="AC27:AD27"/>
    <mergeCell ref="AL27:AN27"/>
    <mergeCell ref="AV27:AX27"/>
    <mergeCell ref="AS30:AT30"/>
    <mergeCell ref="BB27:BD27"/>
    <mergeCell ref="P27:Q27"/>
    <mergeCell ref="AW26:AX26"/>
    <mergeCell ref="BD26:BE26"/>
    <mergeCell ref="R3:AD3"/>
    <mergeCell ref="BL29:BM29"/>
    <mergeCell ref="E3:Q3"/>
    <mergeCell ref="O26:P26"/>
    <mergeCell ref="AC26:AD26"/>
    <mergeCell ref="BJ31:BK31"/>
    <mergeCell ref="BI27:BK27"/>
    <mergeCell ref="BF3:BK3"/>
    <mergeCell ref="AE3:AN3"/>
    <mergeCell ref="AO3:AX3"/>
    <mergeCell ref="AP32:AQ32"/>
    <mergeCell ref="BI26:BK26"/>
    <mergeCell ref="AK30:AL30"/>
    <mergeCell ref="AY3:BE3"/>
    <mergeCell ref="AM26:AN26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AW18"/>
  <sheetViews>
    <sheetView tabSelected="1" zoomScalePageLayoutView="0" workbookViewId="0" topLeftCell="A1">
      <pane xSplit="4" topLeftCell="AL1" activePane="topRight" state="frozen"/>
      <selection pane="topLeft" activeCell="A1" sqref="A1"/>
      <selection pane="topRight" activeCell="AN9" sqref="AN9"/>
    </sheetView>
  </sheetViews>
  <sheetFormatPr defaultColWidth="9.00390625" defaultRowHeight="12.75"/>
  <cols>
    <col min="1" max="1" width="2.75390625" style="0" customWidth="1"/>
    <col min="2" max="2" width="16.125" style="0" customWidth="1"/>
    <col min="3" max="3" width="16.375" style="0" customWidth="1"/>
    <col min="4" max="4" width="13.25390625" style="0" customWidth="1"/>
    <col min="38" max="38" width="12.625" style="0" customWidth="1"/>
    <col min="39" max="39" width="11.625" style="0" customWidth="1"/>
    <col min="40" max="40" width="12.125" style="0" customWidth="1"/>
    <col min="41" max="41" width="12.25390625" style="0" customWidth="1"/>
    <col min="42" max="42" width="11.625" style="0" customWidth="1"/>
    <col min="43" max="43" width="11.75390625" style="0" customWidth="1"/>
    <col min="44" max="44" width="13.125" style="0" customWidth="1"/>
    <col min="45" max="45" width="11.625" style="0" customWidth="1"/>
    <col min="46" max="46" width="13.375" style="0" customWidth="1"/>
    <col min="47" max="47" width="11.625" style="0" customWidth="1"/>
    <col min="48" max="48" width="11.875" style="0" customWidth="1"/>
    <col min="49" max="49" width="15.375" style="0" customWidth="1"/>
  </cols>
  <sheetData>
    <row r="4" spans="1:4" ht="12.75">
      <c r="A4" s="373" t="s">
        <v>0</v>
      </c>
      <c r="B4" s="374"/>
      <c r="C4" s="374"/>
      <c r="D4" s="374"/>
    </row>
    <row r="5" spans="2:4" ht="16.5" thickBot="1">
      <c r="B5" s="403" t="s">
        <v>198</v>
      </c>
      <c r="C5" s="403"/>
      <c r="D5" s="1"/>
    </row>
    <row r="6" spans="5:49" ht="13.5" thickBot="1">
      <c r="E6" s="349">
        <v>2009</v>
      </c>
      <c r="F6" s="352"/>
      <c r="G6" s="353"/>
      <c r="H6" s="353"/>
      <c r="I6" s="353"/>
      <c r="J6" s="353"/>
      <c r="K6" s="353"/>
      <c r="L6" s="353"/>
      <c r="M6" s="354"/>
      <c r="N6" s="355"/>
      <c r="O6" s="356">
        <v>2010</v>
      </c>
      <c r="P6" s="357"/>
      <c r="Q6" s="358"/>
      <c r="R6" s="358"/>
      <c r="S6" s="358"/>
      <c r="T6" s="358"/>
      <c r="U6" s="358"/>
      <c r="V6" s="358"/>
      <c r="W6" s="359"/>
      <c r="X6" s="360"/>
      <c r="Y6" s="364">
        <v>2011</v>
      </c>
      <c r="Z6" s="364"/>
      <c r="AA6" s="364"/>
      <c r="AB6" s="364"/>
      <c r="AC6" s="364"/>
      <c r="AD6" s="364"/>
      <c r="AE6" s="365"/>
      <c r="AF6" s="349">
        <v>2012</v>
      </c>
      <c r="AG6" s="350"/>
      <c r="AH6" s="350"/>
      <c r="AI6" s="350"/>
      <c r="AJ6" s="351"/>
      <c r="AK6" s="351"/>
      <c r="AL6" s="387">
        <v>2013</v>
      </c>
      <c r="AM6" s="388"/>
      <c r="AN6" s="256">
        <v>2014</v>
      </c>
      <c r="AO6" s="259">
        <v>2015</v>
      </c>
      <c r="AP6" s="260">
        <v>2016</v>
      </c>
      <c r="AQ6" s="260">
        <v>2017</v>
      </c>
      <c r="AR6" s="260">
        <v>2018</v>
      </c>
      <c r="AS6" s="260">
        <v>2019</v>
      </c>
      <c r="AT6" s="260">
        <v>2020</v>
      </c>
      <c r="AU6" s="260">
        <v>2021</v>
      </c>
      <c r="AV6" s="260">
        <v>2022</v>
      </c>
      <c r="AW6" s="173"/>
    </row>
    <row r="7" spans="2:49" ht="39" thickBot="1">
      <c r="B7" s="70" t="s">
        <v>3</v>
      </c>
      <c r="C7" s="71" t="s">
        <v>1</v>
      </c>
      <c r="D7" s="72" t="s">
        <v>2</v>
      </c>
      <c r="E7" s="6" t="s">
        <v>22</v>
      </c>
      <c r="F7" s="7" t="s">
        <v>43</v>
      </c>
      <c r="G7" s="5" t="s">
        <v>23</v>
      </c>
      <c r="H7" s="5" t="s">
        <v>24</v>
      </c>
      <c r="I7" s="5" t="s">
        <v>44</v>
      </c>
      <c r="J7" s="5" t="s">
        <v>25</v>
      </c>
      <c r="K7" s="64" t="s">
        <v>50</v>
      </c>
      <c r="L7" s="5" t="s">
        <v>9</v>
      </c>
      <c r="M7" s="66" t="s">
        <v>52</v>
      </c>
      <c r="N7" s="60" t="s">
        <v>46</v>
      </c>
      <c r="O7" s="108" t="s">
        <v>22</v>
      </c>
      <c r="P7" s="109" t="s">
        <v>43</v>
      </c>
      <c r="Q7" s="110" t="s">
        <v>23</v>
      </c>
      <c r="R7" s="110" t="s">
        <v>24</v>
      </c>
      <c r="S7" s="110" t="s">
        <v>44</v>
      </c>
      <c r="T7" s="110" t="s">
        <v>25</v>
      </c>
      <c r="U7" s="111" t="s">
        <v>50</v>
      </c>
      <c r="V7" s="110" t="s">
        <v>9</v>
      </c>
      <c r="W7" s="112" t="s">
        <v>52</v>
      </c>
      <c r="X7" s="113" t="s">
        <v>45</v>
      </c>
      <c r="Y7" s="124" t="s">
        <v>22</v>
      </c>
      <c r="Z7" s="125" t="s">
        <v>23</v>
      </c>
      <c r="AA7" s="125" t="s">
        <v>24</v>
      </c>
      <c r="AB7" s="126" t="s">
        <v>25</v>
      </c>
      <c r="AC7" s="126" t="s">
        <v>69</v>
      </c>
      <c r="AD7" s="125" t="s">
        <v>9</v>
      </c>
      <c r="AE7" s="127" t="s">
        <v>52</v>
      </c>
      <c r="AF7" s="128" t="s">
        <v>22</v>
      </c>
      <c r="AG7" s="129" t="s">
        <v>23</v>
      </c>
      <c r="AH7" s="129" t="s">
        <v>24</v>
      </c>
      <c r="AI7" s="129" t="s">
        <v>25</v>
      </c>
      <c r="AJ7" s="130" t="s">
        <v>69</v>
      </c>
      <c r="AK7" s="130" t="s">
        <v>9</v>
      </c>
      <c r="AL7" s="229" t="s">
        <v>22</v>
      </c>
      <c r="AM7" s="229" t="s">
        <v>69</v>
      </c>
      <c r="AN7" s="132" t="s">
        <v>22</v>
      </c>
      <c r="AO7" s="257" t="s">
        <v>22</v>
      </c>
      <c r="AP7" s="262" t="s">
        <v>22</v>
      </c>
      <c r="AQ7" s="263" t="s">
        <v>22</v>
      </c>
      <c r="AR7" s="258" t="s">
        <v>22</v>
      </c>
      <c r="AS7" s="304"/>
      <c r="AT7" s="304"/>
      <c r="AU7" s="304"/>
      <c r="AV7" s="304"/>
      <c r="AW7" s="288" t="s">
        <v>197</v>
      </c>
    </row>
    <row r="8" spans="1:49" ht="45.75" customHeight="1">
      <c r="A8" s="68">
        <v>1</v>
      </c>
      <c r="B8" s="122" t="s">
        <v>123</v>
      </c>
      <c r="C8" s="106" t="s">
        <v>64</v>
      </c>
      <c r="D8" s="81" t="s">
        <v>65</v>
      </c>
      <c r="E8" s="23">
        <v>100000</v>
      </c>
      <c r="F8" s="23"/>
      <c r="G8" s="23"/>
      <c r="H8" s="23"/>
      <c r="I8" s="23"/>
      <c r="J8" s="23"/>
      <c r="K8" s="23"/>
      <c r="L8" s="23"/>
      <c r="M8" s="23"/>
      <c r="N8" s="116"/>
      <c r="O8" s="24">
        <v>200000</v>
      </c>
      <c r="P8" s="23"/>
      <c r="Q8" s="23"/>
      <c r="R8" s="23"/>
      <c r="S8" s="23"/>
      <c r="T8" s="23"/>
      <c r="U8" s="47"/>
      <c r="V8" s="47"/>
      <c r="W8" s="47"/>
      <c r="X8" s="48"/>
      <c r="Y8" s="49">
        <v>105000</v>
      </c>
      <c r="Z8" s="47"/>
      <c r="AA8" s="47"/>
      <c r="AB8" s="50"/>
      <c r="AC8" s="47"/>
      <c r="AD8" s="47"/>
      <c r="AE8" s="50"/>
      <c r="AF8" s="46">
        <v>200000</v>
      </c>
      <c r="AG8" s="47"/>
      <c r="AH8" s="47"/>
      <c r="AI8" s="47"/>
      <c r="AJ8" s="50"/>
      <c r="AK8" s="47"/>
      <c r="AL8" s="49">
        <v>328600</v>
      </c>
      <c r="AM8" s="49"/>
      <c r="AN8" s="47">
        <v>328700</v>
      </c>
      <c r="AO8" s="50">
        <v>328700</v>
      </c>
      <c r="AP8" s="243"/>
      <c r="AQ8" s="243"/>
      <c r="AR8" s="243"/>
      <c r="AS8" s="243"/>
      <c r="AT8" s="243"/>
      <c r="AU8" s="243"/>
      <c r="AV8" s="243"/>
      <c r="AW8" s="342">
        <f>SUM(AO8:AV8)</f>
        <v>328700</v>
      </c>
    </row>
    <row r="9" spans="1:49" ht="46.5" customHeight="1">
      <c r="A9" s="171">
        <v>2</v>
      </c>
      <c r="B9" s="255" t="s">
        <v>145</v>
      </c>
      <c r="C9" s="309" t="s">
        <v>139</v>
      </c>
      <c r="D9" s="313" t="s">
        <v>137</v>
      </c>
      <c r="E9" s="232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23">
        <v>108000</v>
      </c>
      <c r="Z9" s="23"/>
      <c r="AA9" s="23"/>
      <c r="AB9" s="23"/>
      <c r="AC9" s="23"/>
      <c r="AD9" s="23"/>
      <c r="AE9" s="23"/>
      <c r="AF9" s="23">
        <v>90000</v>
      </c>
      <c r="AG9" s="23"/>
      <c r="AH9" s="23"/>
      <c r="AI9" s="23"/>
      <c r="AJ9" s="23"/>
      <c r="AK9" s="23">
        <v>0</v>
      </c>
      <c r="AL9" s="23">
        <v>639400</v>
      </c>
      <c r="AM9" s="23"/>
      <c r="AN9" s="261">
        <v>588188</v>
      </c>
      <c r="AO9" s="261">
        <v>549400</v>
      </c>
      <c r="AP9" s="261">
        <v>897800</v>
      </c>
      <c r="AQ9" s="261">
        <v>718000</v>
      </c>
      <c r="AR9" s="261">
        <v>718000</v>
      </c>
      <c r="AS9" s="191"/>
      <c r="AT9" s="191"/>
      <c r="AU9" s="191"/>
      <c r="AV9" s="191"/>
      <c r="AW9" s="342">
        <f>SUM(AO9:AV9)</f>
        <v>2883200</v>
      </c>
    </row>
    <row r="10" spans="1:49" ht="45" customHeight="1">
      <c r="A10" s="171">
        <v>3</v>
      </c>
      <c r="B10" s="338" t="s">
        <v>192</v>
      </c>
      <c r="C10" s="339" t="s">
        <v>195</v>
      </c>
      <c r="D10" s="340" t="s">
        <v>194</v>
      </c>
      <c r="E10" s="244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341">
        <v>200000</v>
      </c>
      <c r="AO10" s="341">
        <v>286126</v>
      </c>
      <c r="AP10" s="341">
        <v>300000</v>
      </c>
      <c r="AQ10" s="341">
        <v>200000</v>
      </c>
      <c r="AR10" s="341">
        <v>200000</v>
      </c>
      <c r="AS10" s="341">
        <v>400000</v>
      </c>
      <c r="AT10" s="341">
        <v>400000</v>
      </c>
      <c r="AU10" s="341">
        <v>500000</v>
      </c>
      <c r="AV10" s="341">
        <v>500000</v>
      </c>
      <c r="AW10" s="342">
        <f>SUM(AO10:AV10)</f>
        <v>2786126</v>
      </c>
    </row>
    <row r="11" spans="1:49" ht="45.75" customHeight="1" thickBot="1">
      <c r="A11" s="171">
        <v>4</v>
      </c>
      <c r="B11" s="305" t="s">
        <v>159</v>
      </c>
      <c r="C11" s="310" t="s">
        <v>161</v>
      </c>
      <c r="D11" s="314" t="s">
        <v>158</v>
      </c>
      <c r="E11" s="311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7">
        <v>112000</v>
      </c>
      <c r="AG11" s="307"/>
      <c r="AH11" s="307"/>
      <c r="AI11" s="307"/>
      <c r="AJ11" s="307"/>
      <c r="AK11" s="307"/>
      <c r="AL11" s="307">
        <v>120000</v>
      </c>
      <c r="AM11" s="307"/>
      <c r="AN11" s="308">
        <v>140000</v>
      </c>
      <c r="AO11" s="308">
        <v>150000</v>
      </c>
      <c r="AP11" s="308">
        <v>150000</v>
      </c>
      <c r="AQ11" s="308">
        <v>382000</v>
      </c>
      <c r="AR11" s="308">
        <v>382000</v>
      </c>
      <c r="AS11" s="308">
        <v>791000</v>
      </c>
      <c r="AT11" s="308">
        <v>791000</v>
      </c>
      <c r="AU11" s="308">
        <v>791000</v>
      </c>
      <c r="AV11" s="308">
        <v>791000</v>
      </c>
      <c r="AW11" s="342">
        <f>SUM(AO11:AV11)</f>
        <v>4228000</v>
      </c>
    </row>
    <row r="12" spans="2:49" ht="20.25" customHeight="1" thickBot="1">
      <c r="B12" s="2"/>
      <c r="C12" s="4"/>
      <c r="D12" s="15" t="s">
        <v>29</v>
      </c>
      <c r="E12" s="51">
        <f>SUM(E8:E8)</f>
        <v>100000</v>
      </c>
      <c r="F12" s="51">
        <f aca="true" t="shared" si="0" ref="F12:N12">SUM(F8:F8)</f>
        <v>0</v>
      </c>
      <c r="G12" s="51">
        <f t="shared" si="0"/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91">
        <f>SUM(O8:O8)</f>
        <v>200000</v>
      </c>
      <c r="P12" s="91">
        <f aca="true" t="shared" si="1" ref="P12:X12">SUM(P8:P8)</f>
        <v>0</v>
      </c>
      <c r="Q12" s="91">
        <f t="shared" si="1"/>
        <v>0</v>
      </c>
      <c r="R12" s="91">
        <f t="shared" si="1"/>
        <v>0</v>
      </c>
      <c r="S12" s="91">
        <f t="shared" si="1"/>
        <v>0</v>
      </c>
      <c r="T12" s="91">
        <f t="shared" si="1"/>
        <v>0</v>
      </c>
      <c r="U12" s="91">
        <f t="shared" si="1"/>
        <v>0</v>
      </c>
      <c r="V12" s="91">
        <f t="shared" si="1"/>
        <v>0</v>
      </c>
      <c r="W12" s="91">
        <f t="shared" si="1"/>
        <v>0</v>
      </c>
      <c r="X12" s="91">
        <f t="shared" si="1"/>
        <v>0</v>
      </c>
      <c r="Y12" s="91">
        <f>SUM(Y8:Y11)</f>
        <v>213000</v>
      </c>
      <c r="Z12" s="91">
        <f aca="true" t="shared" si="2" ref="Z12:AE12">SUM(Z8:Z11)</f>
        <v>0</v>
      </c>
      <c r="AA12" s="91">
        <f t="shared" si="2"/>
        <v>0</v>
      </c>
      <c r="AB12" s="91">
        <f t="shared" si="2"/>
        <v>0</v>
      </c>
      <c r="AC12" s="91">
        <f t="shared" si="2"/>
        <v>0</v>
      </c>
      <c r="AD12" s="91">
        <f t="shared" si="2"/>
        <v>0</v>
      </c>
      <c r="AE12" s="91">
        <f t="shared" si="2"/>
        <v>0</v>
      </c>
      <c r="AF12" s="51">
        <f aca="true" t="shared" si="3" ref="AF12:AW12">SUM(AF8:AF11)</f>
        <v>402000</v>
      </c>
      <c r="AG12" s="51">
        <f t="shared" si="3"/>
        <v>0</v>
      </c>
      <c r="AH12" s="51">
        <f t="shared" si="3"/>
        <v>0</v>
      </c>
      <c r="AI12" s="51">
        <f t="shared" si="3"/>
        <v>0</v>
      </c>
      <c r="AJ12" s="53">
        <f t="shared" si="3"/>
        <v>0</v>
      </c>
      <c r="AK12" s="253">
        <f t="shared" si="3"/>
        <v>0</v>
      </c>
      <c r="AL12" s="104">
        <f t="shared" si="3"/>
        <v>1088000</v>
      </c>
      <c r="AM12" s="104">
        <f t="shared" si="3"/>
        <v>0</v>
      </c>
      <c r="AN12" s="101">
        <f t="shared" si="3"/>
        <v>1256888</v>
      </c>
      <c r="AO12" s="264">
        <f t="shared" si="3"/>
        <v>1314226</v>
      </c>
      <c r="AP12" s="303">
        <f t="shared" si="3"/>
        <v>1347800</v>
      </c>
      <c r="AQ12" s="303">
        <f t="shared" si="3"/>
        <v>1300000</v>
      </c>
      <c r="AR12" s="303">
        <f t="shared" si="3"/>
        <v>1300000</v>
      </c>
      <c r="AS12" s="303">
        <f t="shared" si="3"/>
        <v>1191000</v>
      </c>
      <c r="AT12" s="303">
        <f t="shared" si="3"/>
        <v>1191000</v>
      </c>
      <c r="AU12" s="303">
        <f t="shared" si="3"/>
        <v>1291000</v>
      </c>
      <c r="AV12" s="303">
        <f t="shared" si="3"/>
        <v>1291000</v>
      </c>
      <c r="AW12" s="254">
        <f t="shared" si="3"/>
        <v>10226026</v>
      </c>
    </row>
    <row r="13" spans="2:49" ht="12.75">
      <c r="B13" s="3"/>
      <c r="C13" s="4"/>
      <c r="D13" s="3"/>
      <c r="E13" s="54"/>
      <c r="F13" s="54"/>
      <c r="G13" s="54"/>
      <c r="H13" s="54"/>
      <c r="I13" s="54"/>
      <c r="J13" s="54"/>
      <c r="K13" s="54"/>
      <c r="L13" s="54"/>
      <c r="M13" s="366"/>
      <c r="N13" s="366"/>
      <c r="O13" s="54"/>
      <c r="P13" s="54"/>
      <c r="Q13" s="54"/>
      <c r="R13" s="54"/>
      <c r="S13" s="54"/>
      <c r="T13" s="54"/>
      <c r="U13" s="54"/>
      <c r="V13" s="54"/>
      <c r="W13" s="366">
        <f>SUM(O12:X12)</f>
        <v>200000</v>
      </c>
      <c r="X13" s="366"/>
      <c r="Y13" s="54"/>
      <c r="Z13" s="54"/>
      <c r="AA13" s="54"/>
      <c r="AB13" s="54"/>
      <c r="AC13" s="54"/>
      <c r="AD13" s="367">
        <f>SUM(Y12:AE12)</f>
        <v>213000</v>
      </c>
      <c r="AE13" s="367"/>
      <c r="AF13" s="54"/>
      <c r="AG13" s="54"/>
      <c r="AH13" s="54"/>
      <c r="AI13" s="362">
        <f>SUM(AF12:AK12)</f>
        <v>402000</v>
      </c>
      <c r="AJ13" s="362"/>
      <c r="AK13" s="362"/>
      <c r="AL13" s="67"/>
      <c r="AM13" s="67">
        <f>SUM(AL12:AM12)</f>
        <v>1088000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2:49" ht="12.75">
      <c r="B14" s="3"/>
      <c r="C14" s="3"/>
      <c r="D14" s="3"/>
      <c r="E14" s="54"/>
      <c r="F14" s="54"/>
      <c r="G14" s="54"/>
      <c r="H14" s="54"/>
      <c r="I14" s="54"/>
      <c r="J14" s="54"/>
      <c r="K14" s="54"/>
      <c r="L14" s="348">
        <f>SUM(E12:N12)</f>
        <v>100000</v>
      </c>
      <c r="M14" s="348"/>
      <c r="N14" s="348"/>
      <c r="O14" s="54"/>
      <c r="P14" s="123"/>
      <c r="Q14" s="54"/>
      <c r="R14" s="54"/>
      <c r="S14" s="54"/>
      <c r="T14" s="54"/>
      <c r="U14" s="54"/>
      <c r="V14" s="375">
        <v>25000</v>
      </c>
      <c r="W14" s="375"/>
      <c r="X14" s="375"/>
      <c r="Y14" s="54"/>
      <c r="Z14" s="54"/>
      <c r="AA14" s="54"/>
      <c r="AB14" s="348"/>
      <c r="AC14" s="348"/>
      <c r="AD14" s="348"/>
      <c r="AE14" s="65"/>
      <c r="AF14" s="54"/>
      <c r="AG14" s="54"/>
      <c r="AH14" s="54"/>
      <c r="AI14" s="348"/>
      <c r="AJ14" s="348"/>
      <c r="AK14" s="348"/>
      <c r="AL14" s="54"/>
      <c r="AM14" s="54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49" ht="13.5" thickBot="1">
      <c r="B15" s="3"/>
      <c r="C15" s="120"/>
      <c r="D15" s="3"/>
      <c r="E15" s="118"/>
      <c r="F15" s="118" t="s">
        <v>70</v>
      </c>
      <c r="G15" s="117"/>
      <c r="H15" s="118"/>
      <c r="I15" s="118" t="s">
        <v>70</v>
      </c>
      <c r="J15" s="118"/>
      <c r="K15" s="118" t="s">
        <v>70</v>
      </c>
      <c r="L15" s="13"/>
      <c r="M15" s="13"/>
      <c r="N15" s="117" t="s">
        <v>70</v>
      </c>
      <c r="O15" s="13"/>
      <c r="P15" s="123" t="s">
        <v>70</v>
      </c>
      <c r="Q15" s="13"/>
      <c r="R15" s="13"/>
      <c r="S15" s="13" t="s">
        <v>70</v>
      </c>
      <c r="T15" s="13"/>
      <c r="U15" s="13"/>
      <c r="V15" s="13"/>
      <c r="W15" s="13"/>
      <c r="X15" s="190">
        <v>35705.33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3"/>
      <c r="AM15" s="13"/>
      <c r="AN15" s="13"/>
      <c r="AO15" s="3"/>
      <c r="AP15" s="3"/>
      <c r="AQ15" s="3"/>
      <c r="AR15" s="3"/>
      <c r="AS15" s="3"/>
      <c r="AT15" s="3"/>
      <c r="AU15" s="3"/>
      <c r="AV15" s="3"/>
      <c r="AW15" s="3"/>
    </row>
    <row r="16" spans="5:49" ht="12.75">
      <c r="E16" s="118"/>
      <c r="F16" s="118" t="s">
        <v>71</v>
      </c>
      <c r="G16" s="117"/>
      <c r="I16" s="119" t="s">
        <v>76</v>
      </c>
      <c r="J16" s="118"/>
      <c r="K16" s="118" t="s">
        <v>74</v>
      </c>
      <c r="L16" s="13"/>
      <c r="M16" s="13"/>
      <c r="N16" s="117" t="s">
        <v>77</v>
      </c>
      <c r="O16" s="13"/>
      <c r="P16" s="123" t="s">
        <v>80</v>
      </c>
      <c r="Q16" s="13"/>
      <c r="R16" s="13"/>
      <c r="S16" s="13" t="s">
        <v>117</v>
      </c>
      <c r="T16" s="13"/>
      <c r="U16" s="196"/>
      <c r="V16" s="346" t="s">
        <v>109</v>
      </c>
      <c r="W16" s="346"/>
      <c r="X16" s="346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343"/>
      <c r="AM16" s="13"/>
      <c r="AN16" s="1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13.5" thickBot="1">
      <c r="B17" s="83"/>
      <c r="E17" s="13"/>
      <c r="F17" s="117" t="s">
        <v>72</v>
      </c>
      <c r="G17" s="13"/>
      <c r="H17" s="13"/>
      <c r="I17" s="117" t="s">
        <v>73</v>
      </c>
      <c r="J17" s="13"/>
      <c r="K17" s="363" t="s">
        <v>75</v>
      </c>
      <c r="L17" s="363"/>
      <c r="M17" s="13"/>
      <c r="N17" s="121" t="s">
        <v>78</v>
      </c>
      <c r="O17" s="13"/>
      <c r="P17" s="372" t="s">
        <v>110</v>
      </c>
      <c r="Q17" s="363"/>
      <c r="R17" s="13"/>
      <c r="S17" s="372" t="s">
        <v>116</v>
      </c>
      <c r="T17" s="372"/>
      <c r="U17" s="197"/>
      <c r="V17" s="13"/>
      <c r="W17" s="13"/>
      <c r="X17" s="13">
        <v>52581</v>
      </c>
      <c r="Y17" s="13"/>
      <c r="Z17" s="13"/>
      <c r="AA17" s="13"/>
      <c r="AB17" s="13"/>
      <c r="AC17" s="13"/>
      <c r="AD17" s="13"/>
      <c r="AE17" s="13"/>
      <c r="AF17" s="239"/>
      <c r="AG17" s="13"/>
      <c r="AH17" s="117"/>
      <c r="AI17" s="13"/>
      <c r="AJ17" s="117"/>
      <c r="AK17" s="13"/>
      <c r="AL17" s="3"/>
      <c r="AM17" s="117"/>
      <c r="AN17" s="345"/>
      <c r="AO17" s="3"/>
      <c r="AP17" s="3"/>
      <c r="AQ17" s="3"/>
      <c r="AR17" s="3"/>
      <c r="AS17" s="3"/>
      <c r="AT17" s="3"/>
      <c r="AU17" s="3"/>
      <c r="AV17" s="3"/>
      <c r="AW17" s="3"/>
    </row>
    <row r="18" spans="5:49" ht="12.75">
      <c r="E18" s="3"/>
      <c r="F18" s="3"/>
      <c r="G18" s="3"/>
      <c r="H18" s="3"/>
      <c r="I18" s="3" t="s">
        <v>79</v>
      </c>
      <c r="J18" s="3"/>
      <c r="K18" s="3" t="s">
        <v>79</v>
      </c>
      <c r="L18" s="3"/>
      <c r="M18" s="3"/>
      <c r="N18" s="3" t="s">
        <v>79</v>
      </c>
      <c r="O18" s="3"/>
      <c r="P18" s="3" t="s">
        <v>79</v>
      </c>
      <c r="Q18" s="3"/>
      <c r="R18" s="3"/>
      <c r="S18" s="3" t="s">
        <v>79</v>
      </c>
      <c r="T18" s="3"/>
      <c r="U18" s="198" t="s">
        <v>70</v>
      </c>
      <c r="V18" s="3"/>
      <c r="W18" s="289"/>
      <c r="X18" s="290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92"/>
      <c r="AK18" s="393"/>
      <c r="AL18" s="3"/>
      <c r="AM18" s="344"/>
      <c r="AN18" s="230"/>
      <c r="AO18" s="3"/>
      <c r="AP18" s="3"/>
      <c r="AQ18" s="3"/>
      <c r="AR18" s="3"/>
      <c r="AS18" s="3"/>
      <c r="AT18" s="3"/>
      <c r="AU18" s="3"/>
      <c r="AV18" s="3"/>
      <c r="AW18" s="3"/>
    </row>
  </sheetData>
  <sheetProtection password="CB93" sheet="1"/>
  <mergeCells count="20">
    <mergeCell ref="V16:X16"/>
    <mergeCell ref="K17:L17"/>
    <mergeCell ref="P17:Q17"/>
    <mergeCell ref="S17:T17"/>
    <mergeCell ref="AJ18:AK18"/>
    <mergeCell ref="M13:N13"/>
    <mergeCell ref="W13:X13"/>
    <mergeCell ref="AD13:AE13"/>
    <mergeCell ref="AI13:AK13"/>
    <mergeCell ref="L14:N14"/>
    <mergeCell ref="AL6:AM6"/>
    <mergeCell ref="V14:X14"/>
    <mergeCell ref="AB14:AD14"/>
    <mergeCell ref="AI14:AK14"/>
    <mergeCell ref="A4:D4"/>
    <mergeCell ref="E6:N6"/>
    <mergeCell ref="O6:X6"/>
    <mergeCell ref="Y6:AE6"/>
    <mergeCell ref="AF6:AK6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G1">
      <selection activeCell="L24" sqref="L24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13.75390625" style="0" customWidth="1"/>
    <col min="4" max="4" width="16.625" style="0" customWidth="1"/>
    <col min="5" max="5" width="10.875" style="0" customWidth="1"/>
    <col min="6" max="6" width="8.625" style="0" customWidth="1"/>
    <col min="7" max="7" width="7.125" style="0" customWidth="1"/>
    <col min="8" max="8" width="7.625" style="0" customWidth="1"/>
    <col min="9" max="9" width="8.75390625" style="0" customWidth="1"/>
    <col min="10" max="10" width="7.375" style="0" customWidth="1"/>
    <col min="11" max="11" width="7.75390625" style="0" customWidth="1"/>
    <col min="12" max="12" width="7.875" style="0" customWidth="1"/>
    <col min="13" max="13" width="7.75390625" style="0" customWidth="1"/>
    <col min="14" max="14" width="9.00390625" style="0" customWidth="1"/>
    <col min="15" max="15" width="8.875" style="0" customWidth="1"/>
    <col min="16" max="16" width="13.25390625" style="0" customWidth="1"/>
  </cols>
  <sheetData>
    <row r="1" spans="1:5" ht="12.75">
      <c r="A1" s="373" t="s">
        <v>0</v>
      </c>
      <c r="B1" s="374"/>
      <c r="C1" s="374"/>
      <c r="D1" s="374"/>
      <c r="E1" s="140"/>
    </row>
    <row r="2" spans="2:5" ht="16.5" thickBot="1">
      <c r="B2" s="1"/>
      <c r="C2" s="1"/>
      <c r="D2" s="1"/>
      <c r="E2" s="1"/>
    </row>
    <row r="3" spans="6:15" ht="13.5" thickBot="1">
      <c r="F3" s="349">
        <v>2009</v>
      </c>
      <c r="G3" s="352"/>
      <c r="H3" s="353"/>
      <c r="I3" s="353"/>
      <c r="J3" s="353"/>
      <c r="K3" s="353"/>
      <c r="L3" s="353"/>
      <c r="M3" s="353"/>
      <c r="N3" s="354"/>
      <c r="O3" s="355"/>
    </row>
    <row r="4" spans="2:16" ht="25.5" customHeight="1" thickBot="1">
      <c r="B4" s="70" t="s">
        <v>3</v>
      </c>
      <c r="C4" s="71" t="s">
        <v>1</v>
      </c>
      <c r="D4" s="72" t="s">
        <v>2</v>
      </c>
      <c r="E4" s="150" t="s">
        <v>86</v>
      </c>
      <c r="F4" s="6" t="s">
        <v>22</v>
      </c>
      <c r="G4" s="7" t="s">
        <v>43</v>
      </c>
      <c r="H4" s="5" t="s">
        <v>23</v>
      </c>
      <c r="I4" s="5" t="s">
        <v>24</v>
      </c>
      <c r="J4" s="5" t="s">
        <v>44</v>
      </c>
      <c r="K4" s="5" t="s">
        <v>25</v>
      </c>
      <c r="L4" s="64" t="s">
        <v>50</v>
      </c>
      <c r="M4" s="5" t="s">
        <v>9</v>
      </c>
      <c r="N4" s="66" t="s">
        <v>52</v>
      </c>
      <c r="O4" s="62" t="s">
        <v>46</v>
      </c>
      <c r="P4" s="168" t="s">
        <v>91</v>
      </c>
    </row>
    <row r="5" spans="1:16" ht="34.5" customHeight="1" thickBot="1">
      <c r="A5" s="68">
        <v>1</v>
      </c>
      <c r="B5" s="122" t="s">
        <v>90</v>
      </c>
      <c r="C5" s="135">
        <v>1016022973</v>
      </c>
      <c r="D5" s="74" t="s">
        <v>6</v>
      </c>
      <c r="E5" s="161">
        <v>534444.4</v>
      </c>
      <c r="F5" s="21">
        <v>33402.78</v>
      </c>
      <c r="G5" s="24"/>
      <c r="H5" s="23">
        <v>33402.78</v>
      </c>
      <c r="I5" s="23"/>
      <c r="J5" s="23"/>
      <c r="K5" s="23">
        <v>33402.78</v>
      </c>
      <c r="L5" s="23"/>
      <c r="M5" s="23">
        <v>33402.78</v>
      </c>
      <c r="N5" s="25"/>
      <c r="O5" s="25"/>
      <c r="P5" s="160">
        <f>E5-F5-G5-H5-I5-J5-K5-L5-M5-N5-O5</f>
        <v>400833.2799999999</v>
      </c>
    </row>
    <row r="6" spans="1:16" ht="32.25" customHeight="1" thickBot="1">
      <c r="A6" s="68">
        <v>2</v>
      </c>
      <c r="B6" s="122" t="s">
        <v>88</v>
      </c>
      <c r="C6" s="135" t="s">
        <v>11</v>
      </c>
      <c r="D6" s="77" t="s">
        <v>12</v>
      </c>
      <c r="E6" s="162">
        <v>11531</v>
      </c>
      <c r="F6" s="36"/>
      <c r="G6" s="39"/>
      <c r="H6" s="38"/>
      <c r="I6" s="186">
        <v>11531</v>
      </c>
      <c r="J6" s="38"/>
      <c r="K6" s="38"/>
      <c r="L6" s="38"/>
      <c r="M6" s="38"/>
      <c r="N6" s="40"/>
      <c r="O6" s="40"/>
      <c r="P6" s="160">
        <f aca="true" t="shared" si="0" ref="P6:P15">E6-F6-G6-H6-I6-J6-K6-L6-M6-N6-O6</f>
        <v>0</v>
      </c>
    </row>
    <row r="7" spans="1:16" ht="45.75" customHeight="1" thickBot="1">
      <c r="A7" s="68">
        <v>3</v>
      </c>
      <c r="B7" s="136" t="s">
        <v>20</v>
      </c>
      <c r="C7" s="137" t="s">
        <v>21</v>
      </c>
      <c r="D7" s="81" t="s">
        <v>83</v>
      </c>
      <c r="E7" s="163">
        <v>304000</v>
      </c>
      <c r="F7" s="46"/>
      <c r="G7" s="49"/>
      <c r="H7" s="47"/>
      <c r="I7" s="47"/>
      <c r="J7" s="47"/>
      <c r="K7" s="47"/>
      <c r="L7" s="47"/>
      <c r="M7" s="47"/>
      <c r="N7" s="50"/>
      <c r="O7" s="50">
        <v>152000</v>
      </c>
      <c r="P7" s="160">
        <f t="shared" si="0"/>
        <v>152000</v>
      </c>
    </row>
    <row r="8" spans="1:16" ht="42" customHeight="1" thickBot="1">
      <c r="A8" s="69">
        <v>4</v>
      </c>
      <c r="B8" s="122" t="s">
        <v>36</v>
      </c>
      <c r="C8" s="135" t="s">
        <v>37</v>
      </c>
      <c r="D8" s="74" t="s">
        <v>38</v>
      </c>
      <c r="E8" s="161">
        <v>52000</v>
      </c>
      <c r="F8" s="21"/>
      <c r="G8" s="24">
        <v>6500</v>
      </c>
      <c r="H8" s="23"/>
      <c r="I8" s="23"/>
      <c r="J8" s="23">
        <v>6500</v>
      </c>
      <c r="K8" s="23"/>
      <c r="L8" s="23">
        <v>6500</v>
      </c>
      <c r="M8" s="23"/>
      <c r="N8" s="23"/>
      <c r="O8" s="90">
        <v>6500</v>
      </c>
      <c r="P8" s="160">
        <f t="shared" si="0"/>
        <v>26000</v>
      </c>
    </row>
    <row r="9" spans="1:16" ht="36.75" customHeight="1" thickBot="1">
      <c r="A9" s="69">
        <v>5</v>
      </c>
      <c r="B9" s="122" t="s">
        <v>89</v>
      </c>
      <c r="C9" s="135" t="s">
        <v>49</v>
      </c>
      <c r="D9" s="78" t="s">
        <v>54</v>
      </c>
      <c r="E9" s="164">
        <v>50000</v>
      </c>
      <c r="F9" s="21"/>
      <c r="G9" s="23"/>
      <c r="H9" s="23"/>
      <c r="I9" s="23"/>
      <c r="J9" s="23"/>
      <c r="K9" s="23"/>
      <c r="L9" s="185">
        <v>25000</v>
      </c>
      <c r="M9" s="23"/>
      <c r="N9" s="23"/>
      <c r="O9" s="159"/>
      <c r="P9" s="188">
        <f>E9-L9</f>
        <v>25000</v>
      </c>
    </row>
    <row r="10" spans="1:16" ht="31.5" customHeight="1" thickBot="1">
      <c r="A10" s="69">
        <v>6</v>
      </c>
      <c r="B10" s="122" t="s">
        <v>48</v>
      </c>
      <c r="C10" s="135" t="s">
        <v>51</v>
      </c>
      <c r="D10" s="78" t="s">
        <v>53</v>
      </c>
      <c r="E10" s="164">
        <v>72205.33</v>
      </c>
      <c r="F10" s="21"/>
      <c r="G10" s="23"/>
      <c r="H10" s="23"/>
      <c r="I10" s="23"/>
      <c r="J10" s="23"/>
      <c r="K10" s="23"/>
      <c r="L10" s="23"/>
      <c r="M10" s="23"/>
      <c r="N10" s="187">
        <v>36500</v>
      </c>
      <c r="O10" s="86"/>
      <c r="P10" s="188">
        <f t="shared" si="0"/>
        <v>35705.33</v>
      </c>
    </row>
    <row r="11" spans="1:16" ht="30" customHeight="1" thickBot="1">
      <c r="A11" s="171">
        <v>7</v>
      </c>
      <c r="B11" s="169" t="s">
        <v>55</v>
      </c>
      <c r="C11" s="135" t="s">
        <v>56</v>
      </c>
      <c r="D11" s="74" t="s">
        <v>57</v>
      </c>
      <c r="E11" s="161">
        <v>88835</v>
      </c>
      <c r="F11" s="21"/>
      <c r="G11" s="23"/>
      <c r="H11" s="23"/>
      <c r="I11" s="23"/>
      <c r="J11" s="23"/>
      <c r="K11" s="23"/>
      <c r="L11" s="23"/>
      <c r="M11" s="23"/>
      <c r="N11" s="23">
        <v>30000</v>
      </c>
      <c r="O11" s="86"/>
      <c r="P11" s="160">
        <f t="shared" si="0"/>
        <v>58835</v>
      </c>
    </row>
    <row r="12" spans="1:16" ht="33" customHeight="1" thickBot="1">
      <c r="A12" s="172">
        <v>8</v>
      </c>
      <c r="B12" s="169" t="s">
        <v>55</v>
      </c>
      <c r="C12" s="135" t="s">
        <v>58</v>
      </c>
      <c r="D12" s="74" t="s">
        <v>59</v>
      </c>
      <c r="E12" s="161">
        <v>131270</v>
      </c>
      <c r="F12" s="21"/>
      <c r="G12" s="23"/>
      <c r="H12" s="23"/>
      <c r="I12" s="23"/>
      <c r="J12" s="23"/>
      <c r="K12" s="23"/>
      <c r="L12" s="23"/>
      <c r="M12" s="23"/>
      <c r="N12" s="23">
        <v>44000</v>
      </c>
      <c r="O12" s="86"/>
      <c r="P12" s="160">
        <f t="shared" si="0"/>
        <v>87270</v>
      </c>
    </row>
    <row r="13" spans="1:16" ht="36" customHeight="1" thickBot="1">
      <c r="A13" s="172">
        <v>9</v>
      </c>
      <c r="B13" s="170" t="s">
        <v>60</v>
      </c>
      <c r="C13" s="138" t="s">
        <v>61</v>
      </c>
      <c r="D13" s="81" t="s">
        <v>62</v>
      </c>
      <c r="E13" s="163">
        <v>1798000</v>
      </c>
      <c r="F13" s="46"/>
      <c r="G13" s="47"/>
      <c r="H13" s="47"/>
      <c r="I13" s="47">
        <v>370000</v>
      </c>
      <c r="J13" s="47"/>
      <c r="K13" s="47"/>
      <c r="L13" s="47"/>
      <c r="M13" s="47"/>
      <c r="N13" s="47"/>
      <c r="O13" s="86"/>
      <c r="P13" s="160">
        <f t="shared" si="0"/>
        <v>1428000</v>
      </c>
    </row>
    <row r="14" spans="1:16" ht="43.5" customHeight="1" thickBot="1">
      <c r="A14" s="171">
        <v>10</v>
      </c>
      <c r="B14" s="169" t="s">
        <v>63</v>
      </c>
      <c r="C14" s="139" t="s">
        <v>64</v>
      </c>
      <c r="D14" s="81" t="s">
        <v>65</v>
      </c>
      <c r="E14" s="165">
        <v>1591000</v>
      </c>
      <c r="F14" s="23">
        <v>100000</v>
      </c>
      <c r="G14" s="23"/>
      <c r="H14" s="23"/>
      <c r="I14" s="23"/>
      <c r="J14" s="23"/>
      <c r="K14" s="23"/>
      <c r="L14" s="23"/>
      <c r="M14" s="23"/>
      <c r="N14" s="23">
        <v>0</v>
      </c>
      <c r="O14" s="86"/>
      <c r="P14" s="160">
        <f t="shared" si="0"/>
        <v>1491000</v>
      </c>
    </row>
    <row r="15" spans="1:16" ht="33.75" customHeight="1" thickBot="1">
      <c r="A15" s="171">
        <v>11</v>
      </c>
      <c r="B15" s="169" t="s">
        <v>48</v>
      </c>
      <c r="C15" s="139" t="s">
        <v>67</v>
      </c>
      <c r="D15" s="105" t="s">
        <v>68</v>
      </c>
      <c r="E15" s="166">
        <v>110000</v>
      </c>
      <c r="F15" s="23"/>
      <c r="G15" s="23"/>
      <c r="H15" s="23"/>
      <c r="I15" s="23"/>
      <c r="J15" s="23"/>
      <c r="K15" s="23"/>
      <c r="L15" s="23">
        <v>22000</v>
      </c>
      <c r="M15" s="23"/>
      <c r="N15" s="23"/>
      <c r="O15" s="86"/>
      <c r="P15" s="160">
        <f t="shared" si="0"/>
        <v>88000</v>
      </c>
    </row>
    <row r="16" spans="2:16" ht="36" customHeight="1" thickBot="1">
      <c r="B16" s="2"/>
      <c r="C16" s="4"/>
      <c r="D16" s="15" t="s">
        <v>29</v>
      </c>
      <c r="E16" s="167">
        <f>SUM(E5:E15)</f>
        <v>4743285.73</v>
      </c>
      <c r="F16" s="51">
        <f>SUM(F5:F14)</f>
        <v>133402.78</v>
      </c>
      <c r="G16" s="51">
        <f>SUM(G5:G8)</f>
        <v>6500</v>
      </c>
      <c r="H16" s="51">
        <f>SUM(H5:H8)</f>
        <v>33402.78</v>
      </c>
      <c r="I16" s="51">
        <f>SUM(I5:I13)</f>
        <v>381531</v>
      </c>
      <c r="J16" s="51">
        <f>SUM(J5:J8)</f>
        <v>6500</v>
      </c>
      <c r="K16" s="51">
        <f>SUM(K5:K8)</f>
        <v>33402.78</v>
      </c>
      <c r="L16" s="51">
        <f>SUM(L8:L15)</f>
        <v>53500</v>
      </c>
      <c r="M16" s="51">
        <f>SUM(M5:M8)</f>
        <v>33402.78</v>
      </c>
      <c r="N16" s="53">
        <f>SUM(N5:N14)</f>
        <v>110500</v>
      </c>
      <c r="O16" s="53">
        <f>SUM(O5:O8)</f>
        <v>158500</v>
      </c>
      <c r="P16" s="160">
        <f>SUM(P5:P15)</f>
        <v>3792643.61</v>
      </c>
    </row>
    <row r="17" spans="6:16" ht="12.75">
      <c r="F17" s="54"/>
      <c r="G17" s="54"/>
      <c r="H17" s="54"/>
      <c r="I17" s="54"/>
      <c r="J17" s="54"/>
      <c r="K17" s="54"/>
      <c r="L17" s="54"/>
      <c r="M17" s="54"/>
      <c r="N17" s="366">
        <f>SUM(F16:O16)</f>
        <v>950642.1200000001</v>
      </c>
      <c r="O17" s="366"/>
      <c r="P17" s="178"/>
    </row>
    <row r="18" spans="14:15" ht="13.5" thickBot="1">
      <c r="N18" s="380" t="s">
        <v>107</v>
      </c>
      <c r="O18" s="380"/>
    </row>
    <row r="19" spans="14:15" ht="12.75">
      <c r="N19" s="378" t="s">
        <v>108</v>
      </c>
      <c r="O19" s="378"/>
    </row>
    <row r="20" spans="7:15" ht="36" customHeight="1">
      <c r="G20" s="180"/>
      <c r="H20" s="381" t="s">
        <v>99</v>
      </c>
      <c r="I20" s="381"/>
      <c r="J20" s="381"/>
      <c r="K20" s="381"/>
      <c r="L20" s="381"/>
      <c r="M20" s="381"/>
      <c r="N20" s="381"/>
      <c r="O20" s="381"/>
    </row>
    <row r="21" spans="4:14" ht="12.75">
      <c r="D21" s="181" t="s">
        <v>102</v>
      </c>
      <c r="E21" t="s">
        <v>103</v>
      </c>
      <c r="F21" t="s">
        <v>104</v>
      </c>
      <c r="G21" t="s">
        <v>105</v>
      </c>
      <c r="H21" s="181"/>
      <c r="I21">
        <v>9835.67</v>
      </c>
      <c r="M21" s="379"/>
      <c r="N21" s="377"/>
    </row>
    <row r="22" spans="4:9" ht="12.75">
      <c r="D22" s="181"/>
      <c r="F22" t="s">
        <v>100</v>
      </c>
      <c r="G22" t="s">
        <v>101</v>
      </c>
      <c r="I22" s="182">
        <v>6800</v>
      </c>
    </row>
    <row r="23" spans="6:9" ht="13.5" thickBot="1">
      <c r="F23" s="183">
        <v>30773</v>
      </c>
      <c r="G23" t="s">
        <v>106</v>
      </c>
      <c r="I23" s="184">
        <v>11531</v>
      </c>
    </row>
    <row r="24" spans="6:9" ht="13.5" thickTop="1">
      <c r="F24" s="183"/>
      <c r="I24" s="189">
        <f>SUM(I21:I23)</f>
        <v>28166.67</v>
      </c>
    </row>
    <row r="25" spans="9:12" ht="12.75">
      <c r="I25" s="182"/>
      <c r="K25" s="376"/>
      <c r="L25" s="377"/>
    </row>
    <row r="26" ht="12.75">
      <c r="I26" s="182"/>
    </row>
    <row r="27" ht="12.75">
      <c r="I27" s="182"/>
    </row>
  </sheetData>
  <sheetProtection/>
  <mergeCells count="8">
    <mergeCell ref="K25:L25"/>
    <mergeCell ref="N19:O19"/>
    <mergeCell ref="A1:D1"/>
    <mergeCell ref="F3:O3"/>
    <mergeCell ref="N17:O17"/>
    <mergeCell ref="M21:N21"/>
    <mergeCell ref="N18:O18"/>
    <mergeCell ref="H20:O20"/>
  </mergeCells>
  <printOptions/>
  <pageMargins left="0" right="0" top="0.35433070866141736" bottom="0.15748031496062992" header="0.511811023622047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D8">
      <selection activeCell="Q15" sqref="Q15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4.375" style="0" customWidth="1"/>
    <col min="4" max="4" width="20.00390625" style="0" customWidth="1"/>
    <col min="5" max="5" width="11.375" style="0" customWidth="1"/>
    <col min="6" max="6" width="8.75390625" style="0" customWidth="1"/>
    <col min="7" max="7" width="8.00390625" style="0" customWidth="1"/>
    <col min="8" max="8" width="7.625" style="0" customWidth="1"/>
    <col min="9" max="9" width="8.75390625" style="0" customWidth="1"/>
    <col min="10" max="10" width="8.125" style="0" customWidth="1"/>
    <col min="11" max="11" width="7.875" style="0" customWidth="1"/>
    <col min="12" max="12" width="7.625" style="0" customWidth="1"/>
    <col min="13" max="13" width="7.875" style="0" customWidth="1"/>
    <col min="14" max="14" width="9.00390625" style="0" customWidth="1"/>
    <col min="15" max="15" width="8.75390625" style="0" customWidth="1"/>
    <col min="16" max="16" width="8.375" style="0" customWidth="1"/>
    <col min="17" max="17" width="10.125" style="0" customWidth="1"/>
  </cols>
  <sheetData>
    <row r="1" spans="1:5" ht="24" customHeight="1">
      <c r="A1" s="373" t="s">
        <v>0</v>
      </c>
      <c r="B1" s="374"/>
      <c r="C1" s="374"/>
      <c r="D1" s="374"/>
      <c r="E1" s="140"/>
    </row>
    <row r="2" spans="2:5" ht="3.75" customHeight="1" thickBot="1">
      <c r="B2" s="1"/>
      <c r="C2" s="1"/>
      <c r="D2" s="1"/>
      <c r="E2" s="1"/>
    </row>
    <row r="3" spans="6:17" ht="18.75" customHeight="1" thickBot="1">
      <c r="F3" s="349">
        <v>2008</v>
      </c>
      <c r="G3" s="352"/>
      <c r="H3" s="353"/>
      <c r="I3" s="353"/>
      <c r="J3" s="353"/>
      <c r="K3" s="353"/>
      <c r="L3" s="353"/>
      <c r="M3" s="353"/>
      <c r="N3" s="353"/>
      <c r="O3" s="353"/>
      <c r="P3" s="355"/>
      <c r="Q3" s="142"/>
    </row>
    <row r="4" spans="2:17" ht="26.25" thickBot="1">
      <c r="B4" s="70" t="s">
        <v>3</v>
      </c>
      <c r="C4" s="71" t="s">
        <v>1</v>
      </c>
      <c r="D4" s="72" t="s">
        <v>2</v>
      </c>
      <c r="E4" s="150" t="s">
        <v>86</v>
      </c>
      <c r="F4" s="92" t="s">
        <v>22</v>
      </c>
      <c r="G4" s="93" t="s">
        <v>39</v>
      </c>
      <c r="H4" s="94" t="s">
        <v>23</v>
      </c>
      <c r="I4" s="94" t="s">
        <v>24</v>
      </c>
      <c r="J4" s="95" t="s">
        <v>40</v>
      </c>
      <c r="K4" s="94" t="s">
        <v>25</v>
      </c>
      <c r="L4" s="95" t="s">
        <v>41</v>
      </c>
      <c r="M4" s="94" t="s">
        <v>9</v>
      </c>
      <c r="N4" s="94" t="s">
        <v>52</v>
      </c>
      <c r="O4" s="94" t="s">
        <v>28</v>
      </c>
      <c r="P4" s="151" t="s">
        <v>42</v>
      </c>
      <c r="Q4" s="152" t="s">
        <v>87</v>
      </c>
    </row>
    <row r="5" spans="1:20" ht="33.75">
      <c r="A5" s="68">
        <v>1</v>
      </c>
      <c r="B5" s="55" t="s">
        <v>5</v>
      </c>
      <c r="C5" s="8">
        <v>1016030569</v>
      </c>
      <c r="D5" s="73" t="s">
        <v>4</v>
      </c>
      <c r="E5" s="143">
        <v>100000</v>
      </c>
      <c r="F5" s="16"/>
      <c r="G5" s="19">
        <v>25000</v>
      </c>
      <c r="H5" s="18"/>
      <c r="I5" s="18"/>
      <c r="J5" s="18">
        <v>25000</v>
      </c>
      <c r="K5" s="18"/>
      <c r="L5" s="18">
        <v>25000</v>
      </c>
      <c r="M5" s="18"/>
      <c r="N5" s="18"/>
      <c r="O5" s="18"/>
      <c r="P5" s="20">
        <v>25000</v>
      </c>
      <c r="Q5" s="43">
        <f>E5-F5-G5-H5-I5-J5-K5-L5-M5-N5-O5-P5</f>
        <v>0</v>
      </c>
      <c r="R5" s="3"/>
      <c r="S5" s="3"/>
      <c r="T5" s="3"/>
    </row>
    <row r="6" spans="1:20" ht="22.5">
      <c r="A6" s="68">
        <v>2</v>
      </c>
      <c r="B6" s="122" t="s">
        <v>5</v>
      </c>
      <c r="C6" s="9">
        <v>1016022973</v>
      </c>
      <c r="D6" s="74" t="s">
        <v>6</v>
      </c>
      <c r="E6" s="144">
        <v>668055.52</v>
      </c>
      <c r="F6" s="21">
        <v>33402.78</v>
      </c>
      <c r="G6" s="24"/>
      <c r="H6" s="23">
        <v>33402.78</v>
      </c>
      <c r="I6" s="23"/>
      <c r="J6" s="23"/>
      <c r="K6" s="23">
        <v>33402.78</v>
      </c>
      <c r="L6" s="23"/>
      <c r="M6" s="23">
        <v>33402.78</v>
      </c>
      <c r="N6" s="23"/>
      <c r="O6" s="23"/>
      <c r="P6" s="25"/>
      <c r="Q6" s="43">
        <f aca="true" t="shared" si="0" ref="Q6:Q16">E6-F6-G6-H6-I6-J6-K6-L6-M6-N6-O6-P6</f>
        <v>534444.3999999999</v>
      </c>
      <c r="R6" s="3"/>
      <c r="S6" s="3"/>
      <c r="T6" s="3"/>
    </row>
    <row r="7" spans="1:20" ht="33.75">
      <c r="A7" s="68">
        <v>5</v>
      </c>
      <c r="B7" s="122" t="s">
        <v>10</v>
      </c>
      <c r="C7" s="12" t="s">
        <v>11</v>
      </c>
      <c r="D7" s="77" t="s">
        <v>12</v>
      </c>
      <c r="E7" s="145">
        <v>23231</v>
      </c>
      <c r="F7" s="36"/>
      <c r="G7" s="39"/>
      <c r="H7" s="38"/>
      <c r="I7" s="38">
        <v>11700</v>
      </c>
      <c r="J7" s="38"/>
      <c r="K7" s="38"/>
      <c r="L7" s="38"/>
      <c r="M7" s="38"/>
      <c r="N7" s="38"/>
      <c r="O7" s="38"/>
      <c r="P7" s="40"/>
      <c r="Q7" s="43">
        <f t="shared" si="0"/>
        <v>11531</v>
      </c>
      <c r="R7" s="3"/>
      <c r="S7" s="3"/>
      <c r="T7" s="3"/>
    </row>
    <row r="8" spans="1:20" ht="22.5">
      <c r="A8" s="68">
        <v>8</v>
      </c>
      <c r="B8" s="55" t="s">
        <v>17</v>
      </c>
      <c r="C8" s="8" t="s">
        <v>18</v>
      </c>
      <c r="D8" s="73" t="s">
        <v>19</v>
      </c>
      <c r="E8" s="146">
        <v>69912.65</v>
      </c>
      <c r="F8" s="41"/>
      <c r="G8" s="44"/>
      <c r="H8" s="43"/>
      <c r="I8" s="43"/>
      <c r="J8" s="43"/>
      <c r="K8" s="43"/>
      <c r="L8" s="43"/>
      <c r="M8" s="43"/>
      <c r="N8" s="43"/>
      <c r="O8" s="43"/>
      <c r="P8" s="45">
        <v>69912.65</v>
      </c>
      <c r="Q8" s="43">
        <f t="shared" si="0"/>
        <v>0</v>
      </c>
      <c r="R8" s="3"/>
      <c r="S8" s="3"/>
      <c r="T8" s="3"/>
    </row>
    <row r="9" spans="1:20" ht="25.5" customHeight="1">
      <c r="A9" s="68">
        <v>9</v>
      </c>
      <c r="B9" s="122" t="s">
        <v>20</v>
      </c>
      <c r="C9" s="14" t="s">
        <v>21</v>
      </c>
      <c r="D9" s="81" t="s">
        <v>82</v>
      </c>
      <c r="E9" s="147">
        <v>456000</v>
      </c>
      <c r="F9" s="46"/>
      <c r="G9" s="49"/>
      <c r="H9" s="47"/>
      <c r="I9" s="47"/>
      <c r="J9" s="47"/>
      <c r="K9" s="47"/>
      <c r="L9" s="47"/>
      <c r="M9" s="47"/>
      <c r="N9" s="47"/>
      <c r="O9" s="47">
        <v>152000</v>
      </c>
      <c r="P9" s="50"/>
      <c r="Q9" s="43">
        <f t="shared" si="0"/>
        <v>304000</v>
      </c>
      <c r="R9" s="3"/>
      <c r="S9" s="3"/>
      <c r="T9" s="3"/>
    </row>
    <row r="10" spans="1:20" ht="22.5">
      <c r="A10" s="68">
        <v>13</v>
      </c>
      <c r="B10" s="122" t="s">
        <v>36</v>
      </c>
      <c r="C10" s="9" t="s">
        <v>37</v>
      </c>
      <c r="D10" s="74" t="s">
        <v>38</v>
      </c>
      <c r="E10" s="144">
        <v>78000</v>
      </c>
      <c r="F10" s="21"/>
      <c r="G10" s="23">
        <v>6500</v>
      </c>
      <c r="H10" s="23"/>
      <c r="I10" s="23"/>
      <c r="J10" s="23">
        <v>6500</v>
      </c>
      <c r="K10" s="23"/>
      <c r="L10" s="23">
        <v>6500</v>
      </c>
      <c r="M10" s="23"/>
      <c r="N10" s="23"/>
      <c r="O10" s="23"/>
      <c r="P10" s="25">
        <v>6500</v>
      </c>
      <c r="Q10" s="43">
        <f t="shared" si="0"/>
        <v>52000</v>
      </c>
      <c r="R10" s="3"/>
      <c r="S10" s="3"/>
      <c r="T10" s="3"/>
    </row>
    <row r="11" spans="1:20" ht="27" customHeight="1">
      <c r="A11" s="69">
        <v>14</v>
      </c>
      <c r="B11" s="122" t="s">
        <v>48</v>
      </c>
      <c r="C11" s="9" t="s">
        <v>49</v>
      </c>
      <c r="D11" s="78" t="s">
        <v>54</v>
      </c>
      <c r="E11" s="148">
        <v>78750</v>
      </c>
      <c r="F11" s="21"/>
      <c r="G11" s="23"/>
      <c r="H11" s="23"/>
      <c r="I11" s="23"/>
      <c r="J11" s="23"/>
      <c r="K11" s="23"/>
      <c r="L11" s="23">
        <v>28750</v>
      </c>
      <c r="M11" s="23"/>
      <c r="N11" s="23"/>
      <c r="O11" s="23"/>
      <c r="P11" s="25"/>
      <c r="Q11" s="43">
        <f t="shared" si="0"/>
        <v>50000</v>
      </c>
      <c r="R11" s="3"/>
      <c r="S11" s="3"/>
      <c r="T11" s="3"/>
    </row>
    <row r="12" spans="1:20" ht="22.5">
      <c r="A12" s="69">
        <v>15</v>
      </c>
      <c r="B12" s="122" t="s">
        <v>48</v>
      </c>
      <c r="C12" s="9" t="s">
        <v>51</v>
      </c>
      <c r="D12" s="78" t="s">
        <v>53</v>
      </c>
      <c r="E12" s="148">
        <v>137505.33</v>
      </c>
      <c r="F12" s="21"/>
      <c r="G12" s="23"/>
      <c r="H12" s="23"/>
      <c r="I12" s="23"/>
      <c r="J12" s="23"/>
      <c r="K12" s="23"/>
      <c r="L12" s="23"/>
      <c r="M12" s="23"/>
      <c r="N12" s="23">
        <v>65300</v>
      </c>
      <c r="O12" s="23"/>
      <c r="P12" s="25"/>
      <c r="Q12" s="43">
        <f t="shared" si="0"/>
        <v>72205.32999999999</v>
      </c>
      <c r="R12" s="3"/>
      <c r="S12" s="3"/>
      <c r="T12" s="3"/>
    </row>
    <row r="13" spans="1:20" ht="22.5">
      <c r="A13" s="69">
        <v>16</v>
      </c>
      <c r="B13" s="122" t="s">
        <v>55</v>
      </c>
      <c r="C13" s="9" t="s">
        <v>56</v>
      </c>
      <c r="D13" s="74" t="s">
        <v>57</v>
      </c>
      <c r="E13" s="144">
        <v>118835</v>
      </c>
      <c r="F13" s="21"/>
      <c r="G13" s="23"/>
      <c r="H13" s="23"/>
      <c r="I13" s="23"/>
      <c r="J13" s="23"/>
      <c r="K13" s="23"/>
      <c r="L13" s="23"/>
      <c r="M13" s="23"/>
      <c r="N13" s="23">
        <v>30000</v>
      </c>
      <c r="O13" s="23"/>
      <c r="P13" s="25"/>
      <c r="Q13" s="43">
        <f t="shared" si="0"/>
        <v>88835</v>
      </c>
      <c r="R13" s="3"/>
      <c r="S13" s="3"/>
      <c r="T13" s="3"/>
    </row>
    <row r="14" spans="1:20" ht="21.75" customHeight="1">
      <c r="A14" s="69">
        <v>17</v>
      </c>
      <c r="B14" s="122" t="s">
        <v>55</v>
      </c>
      <c r="C14" s="9" t="s">
        <v>58</v>
      </c>
      <c r="D14" s="74" t="s">
        <v>59</v>
      </c>
      <c r="E14" s="144">
        <v>175270</v>
      </c>
      <c r="F14" s="21"/>
      <c r="G14" s="23"/>
      <c r="H14" s="23"/>
      <c r="I14" s="23"/>
      <c r="J14" s="23"/>
      <c r="K14" s="23"/>
      <c r="L14" s="23"/>
      <c r="M14" s="23"/>
      <c r="N14" s="23">
        <v>44000</v>
      </c>
      <c r="O14" s="23"/>
      <c r="P14" s="25"/>
      <c r="Q14" s="43">
        <f t="shared" si="0"/>
        <v>131270</v>
      </c>
      <c r="R14" s="3"/>
      <c r="S14" s="3"/>
      <c r="T14" s="3"/>
    </row>
    <row r="15" spans="1:20" ht="45">
      <c r="A15" s="79">
        <v>18</v>
      </c>
      <c r="B15" s="122" t="s">
        <v>60</v>
      </c>
      <c r="C15" s="80" t="s">
        <v>61</v>
      </c>
      <c r="D15" s="81" t="s">
        <v>62</v>
      </c>
      <c r="E15" s="147">
        <v>1979000</v>
      </c>
      <c r="F15" s="46"/>
      <c r="G15" s="47"/>
      <c r="H15" s="47"/>
      <c r="I15" s="47">
        <v>181000</v>
      </c>
      <c r="J15" s="47"/>
      <c r="K15" s="47"/>
      <c r="L15" s="47"/>
      <c r="M15" s="47"/>
      <c r="N15" s="47"/>
      <c r="O15" s="47"/>
      <c r="P15" s="50"/>
      <c r="Q15" s="43">
        <f t="shared" si="0"/>
        <v>1798000</v>
      </c>
      <c r="R15" s="3"/>
      <c r="S15" s="3"/>
      <c r="T15" s="3"/>
    </row>
    <row r="16" spans="1:20" ht="33.75">
      <c r="A16" s="69">
        <v>19</v>
      </c>
      <c r="B16" s="122" t="s">
        <v>63</v>
      </c>
      <c r="C16" s="106" t="s">
        <v>64</v>
      </c>
      <c r="D16" s="81" t="s">
        <v>65</v>
      </c>
      <c r="E16" s="149">
        <v>1691000</v>
      </c>
      <c r="F16" s="23">
        <v>100000</v>
      </c>
      <c r="G16" s="23"/>
      <c r="H16" s="23"/>
      <c r="I16" s="23"/>
      <c r="J16" s="23"/>
      <c r="K16" s="23"/>
      <c r="L16" s="23"/>
      <c r="M16" s="23"/>
      <c r="N16" s="47"/>
      <c r="O16" s="47"/>
      <c r="P16" s="25"/>
      <c r="Q16" s="43">
        <f t="shared" si="0"/>
        <v>1591000</v>
      </c>
      <c r="R16" s="3"/>
      <c r="S16" s="3"/>
      <c r="T16" s="3"/>
    </row>
    <row r="17" spans="1:20" ht="34.5" thickBot="1">
      <c r="A17" s="97">
        <v>20</v>
      </c>
      <c r="B17" s="122" t="s">
        <v>48</v>
      </c>
      <c r="C17" s="106" t="s">
        <v>67</v>
      </c>
      <c r="D17" s="155" t="s">
        <v>68</v>
      </c>
      <c r="E17" s="15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153">
        <v>110000</v>
      </c>
      <c r="R17" s="3"/>
      <c r="S17" s="3"/>
      <c r="T17" s="3"/>
    </row>
    <row r="18" spans="2:20" ht="25.5" customHeight="1" thickBot="1">
      <c r="B18" s="2"/>
      <c r="C18" s="4"/>
      <c r="D18" s="156" t="s">
        <v>29</v>
      </c>
      <c r="E18" s="158">
        <f>SUM(E5:E17)</f>
        <v>5575559.5</v>
      </c>
      <c r="F18" s="51">
        <v>133402.78</v>
      </c>
      <c r="G18" s="51">
        <f>SUM(G5:G10)</f>
        <v>31500</v>
      </c>
      <c r="H18" s="51">
        <f>SUM(H5:H10)</f>
        <v>33402.78</v>
      </c>
      <c r="I18" s="51">
        <f>SUM(I5:I15)</f>
        <v>192700</v>
      </c>
      <c r="J18" s="51">
        <f>SUM(J5:J10)</f>
        <v>31500</v>
      </c>
      <c r="K18" s="51">
        <f>SUM(K5:K10)</f>
        <v>33402.78</v>
      </c>
      <c r="L18" s="51">
        <f>SUM(L5:L11)</f>
        <v>60250</v>
      </c>
      <c r="M18" s="51">
        <f>SUM(M5:M10)</f>
        <v>33402.78</v>
      </c>
      <c r="N18" s="51">
        <f>SUM(N5:N15)</f>
        <v>139300</v>
      </c>
      <c r="O18" s="51">
        <f>SUM(O5:O10)</f>
        <v>152000</v>
      </c>
      <c r="P18" s="53">
        <f>SUM(P5:P10)</f>
        <v>101412.65</v>
      </c>
      <c r="Q18" s="154">
        <f>SUM(Q5:Q17)</f>
        <v>4743285.73</v>
      </c>
      <c r="R18" s="3"/>
      <c r="S18" s="3"/>
      <c r="T18" s="3"/>
    </row>
    <row r="19" spans="2:20" ht="12.75">
      <c r="B19" s="3"/>
      <c r="C19" s="4"/>
      <c r="D19" s="3"/>
      <c r="E19" s="3"/>
      <c r="F19" s="54"/>
      <c r="G19" s="54"/>
      <c r="H19" s="54"/>
      <c r="I19" s="54"/>
      <c r="J19" s="54"/>
      <c r="K19" s="54"/>
      <c r="L19" s="54"/>
      <c r="M19" s="54"/>
      <c r="N19" s="54"/>
      <c r="O19" s="366"/>
      <c r="P19" s="366"/>
      <c r="Q19" s="141"/>
      <c r="R19" s="3"/>
      <c r="S19" s="3"/>
      <c r="T19" s="3"/>
    </row>
    <row r="20" spans="2:20" ht="12.75">
      <c r="B20" s="3"/>
      <c r="C20" s="3"/>
      <c r="D20" s="3"/>
      <c r="E20" s="3"/>
      <c r="F20" s="54"/>
      <c r="G20" s="54"/>
      <c r="H20" s="54"/>
      <c r="I20" s="54"/>
      <c r="J20" s="54"/>
      <c r="K20" s="54"/>
      <c r="L20" s="54"/>
      <c r="M20" s="54"/>
      <c r="N20" s="54"/>
      <c r="O20" s="348">
        <v>942273.77</v>
      </c>
      <c r="P20" s="348"/>
      <c r="Q20" s="65"/>
      <c r="R20" s="3"/>
      <c r="S20" s="3"/>
      <c r="T20" s="3"/>
    </row>
    <row r="21" spans="2:20" ht="12.75">
      <c r="B21" s="3"/>
      <c r="C21" s="120"/>
      <c r="D21" s="3"/>
      <c r="E21" s="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85</v>
      </c>
      <c r="P21" s="13" t="s">
        <v>84</v>
      </c>
      <c r="Q21" s="13"/>
      <c r="R21" s="3"/>
      <c r="S21" s="3"/>
      <c r="T21" s="3"/>
    </row>
    <row r="22" spans="6:20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"/>
      <c r="S22" s="3"/>
      <c r="T22" s="3"/>
    </row>
    <row r="23" spans="6:20" ht="12.7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"/>
      <c r="S23" s="3"/>
      <c r="T23" s="3"/>
    </row>
    <row r="24" spans="6:20" ht="12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6:20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6:20" ht="12.7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6:20" ht="12.7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6:20" ht="12.7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6:20" ht="12.7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6:20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6:20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6:20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ht="12.7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ht="12.7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ht="12.7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ht="12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ht="12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ht="12.7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ht="12.7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ht="12.7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ht="12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ht="12.7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ht="12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ht="12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ht="12.7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ht="12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ht="12.7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ht="12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2.7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ht="12.7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ht="12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6:20" ht="12.7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6:20" ht="12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6:20" ht="12.7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6:20" ht="12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6:20" ht="12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6:20" ht="12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6:20" ht="12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6:20" ht="12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6:20" ht="12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6:20" ht="12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6:20" ht="12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6:20" ht="12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</sheetData>
  <sheetProtection/>
  <mergeCells count="4">
    <mergeCell ref="O20:P20"/>
    <mergeCell ref="O19:P19"/>
    <mergeCell ref="A1:D1"/>
    <mergeCell ref="F3:P3"/>
  </mergeCells>
  <printOptions/>
  <pageMargins left="0.26" right="0.14" top="0.19" bottom="0.3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1"/>
  <sheetViews>
    <sheetView zoomScalePageLayoutView="0" workbookViewId="0" topLeftCell="A1">
      <pane xSplit="4" ySplit="5" topLeftCell="AN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AW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875" style="0" customWidth="1"/>
    <col min="6" max="6" width="7.75390625" style="0" customWidth="1"/>
    <col min="7" max="7" width="7.875" style="0" customWidth="1"/>
    <col min="8" max="8" width="9.00390625" style="0" customWidth="1"/>
    <col min="9" max="9" width="8.125" style="0" customWidth="1"/>
    <col min="10" max="11" width="7.875" style="0" customWidth="1"/>
    <col min="12" max="12" width="8.00390625" style="0" customWidth="1"/>
    <col min="13" max="13" width="9.00390625" style="0" customWidth="1"/>
    <col min="14" max="14" width="8.75390625" style="0" customWidth="1"/>
    <col min="15" max="15" width="8.875" style="0" customWidth="1"/>
    <col min="16" max="16" width="7.875" style="0" customWidth="1"/>
    <col min="17" max="17" width="8.00390625" style="0" customWidth="1"/>
    <col min="18" max="18" width="9.875" style="0" customWidth="1"/>
    <col min="19" max="19" width="8.00390625" style="0" customWidth="1"/>
    <col min="20" max="20" width="7.875" style="0" customWidth="1"/>
    <col min="21" max="21" width="8.125" style="0" customWidth="1"/>
    <col min="22" max="22" width="7.875" style="0" customWidth="1"/>
    <col min="23" max="23" width="9.75390625" style="0" customWidth="1"/>
    <col min="24" max="24" width="9.125" style="0" customWidth="1"/>
    <col min="25" max="25" width="9.625" style="0" customWidth="1"/>
    <col min="26" max="26" width="7.875" style="0" bestFit="1" customWidth="1"/>
    <col min="27" max="27" width="8.75390625" style="0" customWidth="1"/>
    <col min="28" max="29" width="8.125" style="0" customWidth="1"/>
    <col min="30" max="31" width="8.875" style="0" customWidth="1"/>
    <col min="32" max="32" width="11.125" style="0" customWidth="1"/>
    <col min="33" max="33" width="9.125" style="0" customWidth="1"/>
    <col min="34" max="34" width="8.375" style="0" customWidth="1"/>
    <col min="35" max="35" width="7.875" style="0" bestFit="1" customWidth="1"/>
    <col min="36" max="36" width="9.375" style="0" customWidth="1"/>
    <col min="37" max="37" width="9.875" style="0" customWidth="1"/>
    <col min="38" max="39" width="12.125" style="0" customWidth="1"/>
    <col min="40" max="40" width="12.25390625" style="0" customWidth="1"/>
    <col min="41" max="42" width="12.375" style="0" customWidth="1"/>
    <col min="43" max="43" width="12.625" style="0" customWidth="1"/>
    <col min="44" max="44" width="11.75390625" style="0" customWidth="1"/>
    <col min="45" max="48" width="10.125" style="0" customWidth="1"/>
    <col min="49" max="49" width="16.875" style="0" customWidth="1"/>
  </cols>
  <sheetData>
    <row r="1" spans="1:4" ht="24" customHeight="1">
      <c r="A1" s="373" t="s">
        <v>0</v>
      </c>
      <c r="B1" s="374"/>
      <c r="C1" s="374"/>
      <c r="D1" s="374"/>
    </row>
    <row r="2" spans="2:4" ht="3.75" customHeight="1" thickBot="1">
      <c r="B2" s="1"/>
      <c r="C2" s="1"/>
      <c r="D2" s="1"/>
    </row>
    <row r="3" spans="5:49" ht="18.75" customHeight="1" thickBot="1">
      <c r="E3" s="349">
        <v>2009</v>
      </c>
      <c r="F3" s="352"/>
      <c r="G3" s="353"/>
      <c r="H3" s="353"/>
      <c r="I3" s="353"/>
      <c r="J3" s="353"/>
      <c r="K3" s="353"/>
      <c r="L3" s="353"/>
      <c r="M3" s="354"/>
      <c r="N3" s="355"/>
      <c r="O3" s="356">
        <v>2010</v>
      </c>
      <c r="P3" s="357"/>
      <c r="Q3" s="358"/>
      <c r="R3" s="358"/>
      <c r="S3" s="358"/>
      <c r="T3" s="358"/>
      <c r="U3" s="358"/>
      <c r="V3" s="358"/>
      <c r="W3" s="359"/>
      <c r="X3" s="360"/>
      <c r="Y3" s="364">
        <v>2011</v>
      </c>
      <c r="Z3" s="364"/>
      <c r="AA3" s="364"/>
      <c r="AB3" s="364"/>
      <c r="AC3" s="364"/>
      <c r="AD3" s="364"/>
      <c r="AE3" s="365"/>
      <c r="AF3" s="349">
        <v>2012</v>
      </c>
      <c r="AG3" s="350"/>
      <c r="AH3" s="350"/>
      <c r="AI3" s="350"/>
      <c r="AJ3" s="351"/>
      <c r="AK3" s="351"/>
      <c r="AL3" s="387">
        <v>2013</v>
      </c>
      <c r="AM3" s="388"/>
      <c r="AN3" s="256">
        <v>2014</v>
      </c>
      <c r="AO3" s="259">
        <v>2015</v>
      </c>
      <c r="AP3" s="260">
        <v>2016</v>
      </c>
      <c r="AQ3" s="260">
        <v>2017</v>
      </c>
      <c r="AR3" s="260">
        <v>2018</v>
      </c>
      <c r="AS3" s="260">
        <v>2019</v>
      </c>
      <c r="AT3" s="260">
        <v>2020</v>
      </c>
      <c r="AU3" s="260">
        <v>2021</v>
      </c>
      <c r="AV3" s="260">
        <v>2022</v>
      </c>
      <c r="AW3" s="173"/>
    </row>
    <row r="4" spans="2:49" ht="25.5" customHeight="1" thickBot="1">
      <c r="B4" s="70" t="s">
        <v>3</v>
      </c>
      <c r="C4" s="71" t="s">
        <v>1</v>
      </c>
      <c r="D4" s="72" t="s">
        <v>2</v>
      </c>
      <c r="E4" s="6" t="s">
        <v>22</v>
      </c>
      <c r="F4" s="7" t="s">
        <v>43</v>
      </c>
      <c r="G4" s="5" t="s">
        <v>23</v>
      </c>
      <c r="H4" s="5" t="s">
        <v>24</v>
      </c>
      <c r="I4" s="5" t="s">
        <v>44</v>
      </c>
      <c r="J4" s="5" t="s">
        <v>25</v>
      </c>
      <c r="K4" s="64" t="s">
        <v>50</v>
      </c>
      <c r="L4" s="5" t="s">
        <v>9</v>
      </c>
      <c r="M4" s="66" t="s">
        <v>52</v>
      </c>
      <c r="N4" s="60" t="s">
        <v>46</v>
      </c>
      <c r="O4" s="108" t="s">
        <v>22</v>
      </c>
      <c r="P4" s="109" t="s">
        <v>43</v>
      </c>
      <c r="Q4" s="110" t="s">
        <v>23</v>
      </c>
      <c r="R4" s="110" t="s">
        <v>24</v>
      </c>
      <c r="S4" s="110" t="s">
        <v>44</v>
      </c>
      <c r="T4" s="110" t="s">
        <v>25</v>
      </c>
      <c r="U4" s="111" t="s">
        <v>50</v>
      </c>
      <c r="V4" s="110" t="s">
        <v>9</v>
      </c>
      <c r="W4" s="112" t="s">
        <v>52</v>
      </c>
      <c r="X4" s="113" t="s">
        <v>45</v>
      </c>
      <c r="Y4" s="124" t="s">
        <v>22</v>
      </c>
      <c r="Z4" s="125" t="s">
        <v>23</v>
      </c>
      <c r="AA4" s="125" t="s">
        <v>24</v>
      </c>
      <c r="AB4" s="126" t="s">
        <v>25</v>
      </c>
      <c r="AC4" s="126" t="s">
        <v>69</v>
      </c>
      <c r="AD4" s="125" t="s">
        <v>9</v>
      </c>
      <c r="AE4" s="127" t="s">
        <v>52</v>
      </c>
      <c r="AF4" s="128" t="s">
        <v>22</v>
      </c>
      <c r="AG4" s="129" t="s">
        <v>23</v>
      </c>
      <c r="AH4" s="129" t="s">
        <v>24</v>
      </c>
      <c r="AI4" s="129" t="s">
        <v>25</v>
      </c>
      <c r="AJ4" s="130" t="s">
        <v>69</v>
      </c>
      <c r="AK4" s="130" t="s">
        <v>9</v>
      </c>
      <c r="AL4" s="229" t="s">
        <v>22</v>
      </c>
      <c r="AM4" s="229" t="s">
        <v>69</v>
      </c>
      <c r="AN4" s="132" t="s">
        <v>22</v>
      </c>
      <c r="AO4" s="257" t="s">
        <v>22</v>
      </c>
      <c r="AP4" s="262" t="s">
        <v>22</v>
      </c>
      <c r="AQ4" s="263" t="s">
        <v>22</v>
      </c>
      <c r="AR4" s="258" t="s">
        <v>22</v>
      </c>
      <c r="AS4" s="304"/>
      <c r="AT4" s="304"/>
      <c r="AU4" s="304"/>
      <c r="AV4" s="304"/>
      <c r="AW4" s="288" t="s">
        <v>191</v>
      </c>
    </row>
    <row r="5" spans="1:53" ht="24.75" customHeight="1">
      <c r="A5" s="68">
        <v>1</v>
      </c>
      <c r="B5" s="122" t="s">
        <v>90</v>
      </c>
      <c r="C5" s="9">
        <v>1016022973</v>
      </c>
      <c r="D5" s="74" t="s">
        <v>6</v>
      </c>
      <c r="E5" s="21">
        <v>33402.78</v>
      </c>
      <c r="F5" s="24"/>
      <c r="G5" s="23">
        <v>33402.78</v>
      </c>
      <c r="H5" s="23"/>
      <c r="I5" s="23"/>
      <c r="J5" s="23">
        <v>33402.78</v>
      </c>
      <c r="K5" s="23"/>
      <c r="L5" s="23">
        <v>33402.78</v>
      </c>
      <c r="M5" s="25"/>
      <c r="N5" s="22"/>
      <c r="O5" s="21">
        <v>33402.78</v>
      </c>
      <c r="P5" s="24"/>
      <c r="Q5" s="23">
        <v>33402.78</v>
      </c>
      <c r="R5" s="23"/>
      <c r="S5" s="23"/>
      <c r="T5" s="23">
        <v>33402.78</v>
      </c>
      <c r="U5" s="23"/>
      <c r="V5" s="23">
        <v>33402.78</v>
      </c>
      <c r="W5" s="25"/>
      <c r="X5" s="22"/>
      <c r="Y5" s="24">
        <v>33402.78</v>
      </c>
      <c r="Z5" s="23">
        <v>33402.78</v>
      </c>
      <c r="AA5" s="23"/>
      <c r="AB5" s="25">
        <v>33402.78</v>
      </c>
      <c r="AC5" s="25"/>
      <c r="AD5" s="23">
        <v>33402.78</v>
      </c>
      <c r="AE5" s="86"/>
      <c r="AF5" s="21">
        <v>33402.78</v>
      </c>
      <c r="AG5" s="23">
        <v>33402.78</v>
      </c>
      <c r="AH5" s="23"/>
      <c r="AI5" s="23">
        <v>33402.78</v>
      </c>
      <c r="AJ5" s="25"/>
      <c r="AK5" s="25">
        <v>33402.7</v>
      </c>
      <c r="AL5" s="240"/>
      <c r="AM5" s="240"/>
      <c r="AN5" s="232"/>
      <c r="AO5" s="233"/>
      <c r="AP5" s="233"/>
      <c r="AQ5" s="233"/>
      <c r="AR5" s="233"/>
      <c r="AS5" s="233"/>
      <c r="AT5" s="233"/>
      <c r="AU5" s="233"/>
      <c r="AV5" s="233"/>
      <c r="AW5" s="265">
        <f>SUM(AM5:AV5)</f>
        <v>0</v>
      </c>
      <c r="AX5" s="3"/>
      <c r="AY5" s="3"/>
      <c r="AZ5" s="3"/>
      <c r="BA5" s="3"/>
    </row>
    <row r="6" spans="1:53" ht="24.75" customHeight="1">
      <c r="A6" s="68">
        <v>2</v>
      </c>
      <c r="B6" s="122" t="s">
        <v>20</v>
      </c>
      <c r="C6" s="14" t="s">
        <v>21</v>
      </c>
      <c r="D6" s="134" t="s">
        <v>81</v>
      </c>
      <c r="E6" s="46"/>
      <c r="F6" s="49"/>
      <c r="G6" s="47"/>
      <c r="H6" s="47"/>
      <c r="I6" s="47"/>
      <c r="J6" s="47"/>
      <c r="K6" s="47"/>
      <c r="L6" s="47"/>
      <c r="M6" s="50"/>
      <c r="N6" s="48">
        <v>152000</v>
      </c>
      <c r="O6" s="46"/>
      <c r="P6" s="49"/>
      <c r="Q6" s="47"/>
      <c r="R6" s="47"/>
      <c r="S6" s="47"/>
      <c r="T6" s="47"/>
      <c r="U6" s="47"/>
      <c r="V6" s="47"/>
      <c r="W6" s="50"/>
      <c r="X6" s="48">
        <v>152000</v>
      </c>
      <c r="Y6" s="232"/>
      <c r="Z6" s="191"/>
      <c r="AA6" s="191"/>
      <c r="AB6" s="233"/>
      <c r="AC6" s="233"/>
      <c r="AD6" s="191"/>
      <c r="AE6" s="234"/>
      <c r="AF6" s="241"/>
      <c r="AG6" s="242"/>
      <c r="AH6" s="242"/>
      <c r="AI6" s="242"/>
      <c r="AJ6" s="243"/>
      <c r="AK6" s="243"/>
      <c r="AL6" s="191"/>
      <c r="AM6" s="244"/>
      <c r="AN6" s="242"/>
      <c r="AO6" s="243"/>
      <c r="AP6" s="243"/>
      <c r="AQ6" s="243"/>
      <c r="AR6" s="243"/>
      <c r="AS6" s="243"/>
      <c r="AT6" s="243"/>
      <c r="AU6" s="243"/>
      <c r="AV6" s="243"/>
      <c r="AW6" s="265">
        <f aca="true" t="shared" si="0" ref="AW6:AW15">SUM(AM6:AV6)</f>
        <v>0</v>
      </c>
      <c r="AX6" s="3"/>
      <c r="AY6" s="3"/>
      <c r="AZ6" s="3"/>
      <c r="BA6" s="3"/>
    </row>
    <row r="7" spans="1:53" ht="24.75" customHeight="1">
      <c r="A7" s="68">
        <v>3</v>
      </c>
      <c r="B7" s="122" t="s">
        <v>36</v>
      </c>
      <c r="C7" s="9" t="s">
        <v>37</v>
      </c>
      <c r="D7" s="74" t="s">
        <v>38</v>
      </c>
      <c r="E7" s="21"/>
      <c r="F7" s="24">
        <v>6500</v>
      </c>
      <c r="G7" s="23"/>
      <c r="H7" s="23"/>
      <c r="I7" s="23">
        <v>6500</v>
      </c>
      <c r="J7" s="23"/>
      <c r="K7" s="23">
        <v>6500</v>
      </c>
      <c r="L7" s="23"/>
      <c r="M7" s="23"/>
      <c r="N7" s="114">
        <v>6500</v>
      </c>
      <c r="O7" s="21"/>
      <c r="P7" s="24">
        <v>6500</v>
      </c>
      <c r="Q7" s="23"/>
      <c r="R7" s="23"/>
      <c r="S7" s="23">
        <v>6500</v>
      </c>
      <c r="T7" s="23"/>
      <c r="U7" s="23">
        <v>6500</v>
      </c>
      <c r="V7" s="23"/>
      <c r="W7" s="25"/>
      <c r="X7" s="22">
        <v>6500</v>
      </c>
      <c r="Y7" s="232"/>
      <c r="Z7" s="191"/>
      <c r="AA7" s="191"/>
      <c r="AB7" s="233"/>
      <c r="AC7" s="191"/>
      <c r="AD7" s="191"/>
      <c r="AE7" s="234"/>
      <c r="AF7" s="235"/>
      <c r="AG7" s="191"/>
      <c r="AH7" s="191"/>
      <c r="AI7" s="191"/>
      <c r="AJ7" s="233"/>
      <c r="AK7" s="191"/>
      <c r="AL7" s="232"/>
      <c r="AM7" s="232"/>
      <c r="AN7" s="191"/>
      <c r="AO7" s="233"/>
      <c r="AP7" s="233"/>
      <c r="AQ7" s="233"/>
      <c r="AR7" s="233"/>
      <c r="AS7" s="233"/>
      <c r="AT7" s="233"/>
      <c r="AU7" s="233"/>
      <c r="AV7" s="233"/>
      <c r="AW7" s="265">
        <f t="shared" si="0"/>
        <v>0</v>
      </c>
      <c r="AX7" s="3"/>
      <c r="AY7" s="3"/>
      <c r="AZ7" s="3"/>
      <c r="BA7" s="3"/>
    </row>
    <row r="8" spans="1:53" ht="24.75" customHeight="1">
      <c r="A8" s="68">
        <v>4</v>
      </c>
      <c r="B8" s="122" t="s">
        <v>133</v>
      </c>
      <c r="C8" s="326" t="s">
        <v>56</v>
      </c>
      <c r="D8" s="74" t="s">
        <v>57</v>
      </c>
      <c r="E8" s="21"/>
      <c r="F8" s="23"/>
      <c r="G8" s="23"/>
      <c r="H8" s="23"/>
      <c r="I8" s="23"/>
      <c r="J8" s="23"/>
      <c r="K8" s="23"/>
      <c r="L8" s="23"/>
      <c r="M8" s="23">
        <v>30000</v>
      </c>
      <c r="N8" s="116"/>
      <c r="O8" s="24"/>
      <c r="P8" s="23"/>
      <c r="Q8" s="23"/>
      <c r="R8" s="23"/>
      <c r="S8" s="23"/>
      <c r="T8" s="23"/>
      <c r="U8" s="23"/>
      <c r="V8" s="23"/>
      <c r="W8" s="23">
        <v>23184.5</v>
      </c>
      <c r="X8" s="231"/>
      <c r="Y8" s="232"/>
      <c r="Z8" s="191"/>
      <c r="AA8" s="191"/>
      <c r="AB8" s="233"/>
      <c r="AC8" s="191"/>
      <c r="AD8" s="191"/>
      <c r="AE8" s="234"/>
      <c r="AF8" s="235"/>
      <c r="AG8" s="191"/>
      <c r="AH8" s="191"/>
      <c r="AI8" s="191"/>
      <c r="AJ8" s="233"/>
      <c r="AK8" s="191"/>
      <c r="AL8" s="232"/>
      <c r="AM8" s="232"/>
      <c r="AN8" s="191"/>
      <c r="AO8" s="233"/>
      <c r="AP8" s="233"/>
      <c r="AQ8" s="233"/>
      <c r="AR8" s="233"/>
      <c r="AS8" s="233"/>
      <c r="AT8" s="233"/>
      <c r="AU8" s="233"/>
      <c r="AV8" s="233"/>
      <c r="AW8" s="265">
        <f t="shared" si="0"/>
        <v>0</v>
      </c>
      <c r="AX8" s="3"/>
      <c r="AY8" s="3"/>
      <c r="AZ8" s="3"/>
      <c r="BA8" s="3"/>
    </row>
    <row r="9" spans="1:53" ht="24.75" customHeight="1">
      <c r="A9" s="68">
        <v>5</v>
      </c>
      <c r="B9" s="122" t="s">
        <v>134</v>
      </c>
      <c r="C9" s="326" t="s">
        <v>58</v>
      </c>
      <c r="D9" s="74" t="s">
        <v>59</v>
      </c>
      <c r="E9" s="21"/>
      <c r="F9" s="23"/>
      <c r="G9" s="23"/>
      <c r="H9" s="23"/>
      <c r="I9" s="23"/>
      <c r="J9" s="23"/>
      <c r="K9" s="23"/>
      <c r="L9" s="23"/>
      <c r="M9" s="23">
        <v>44000</v>
      </c>
      <c r="N9" s="116"/>
      <c r="O9" s="24"/>
      <c r="P9" s="23"/>
      <c r="Q9" s="23"/>
      <c r="R9" s="23"/>
      <c r="S9" s="23"/>
      <c r="T9" s="23"/>
      <c r="U9" s="23"/>
      <c r="V9" s="23"/>
      <c r="W9" s="23">
        <v>34689</v>
      </c>
      <c r="X9" s="231"/>
      <c r="Y9" s="232"/>
      <c r="Z9" s="191"/>
      <c r="AA9" s="191"/>
      <c r="AB9" s="233"/>
      <c r="AC9" s="191"/>
      <c r="AD9" s="191"/>
      <c r="AE9" s="234"/>
      <c r="AF9" s="235"/>
      <c r="AG9" s="191"/>
      <c r="AH9" s="191"/>
      <c r="AI9" s="191"/>
      <c r="AJ9" s="233"/>
      <c r="AK9" s="191"/>
      <c r="AL9" s="232"/>
      <c r="AM9" s="232"/>
      <c r="AN9" s="191"/>
      <c r="AO9" s="233"/>
      <c r="AP9" s="233"/>
      <c r="AQ9" s="233"/>
      <c r="AR9" s="233"/>
      <c r="AS9" s="233"/>
      <c r="AT9" s="233"/>
      <c r="AU9" s="233"/>
      <c r="AV9" s="233"/>
      <c r="AW9" s="265">
        <f t="shared" si="0"/>
        <v>0</v>
      </c>
      <c r="AX9" s="3"/>
      <c r="AY9" s="3"/>
      <c r="AZ9" s="3"/>
      <c r="BA9" s="3"/>
    </row>
    <row r="10" spans="1:53" ht="24.75" customHeight="1">
      <c r="A10" s="68">
        <v>6</v>
      </c>
      <c r="B10" s="122" t="s">
        <v>122</v>
      </c>
      <c r="C10" s="80" t="s">
        <v>61</v>
      </c>
      <c r="D10" s="81" t="s">
        <v>62</v>
      </c>
      <c r="E10" s="46"/>
      <c r="F10" s="47"/>
      <c r="G10" s="47"/>
      <c r="H10" s="47">
        <v>370000</v>
      </c>
      <c r="I10" s="47"/>
      <c r="J10" s="47"/>
      <c r="K10" s="47"/>
      <c r="L10" s="47"/>
      <c r="M10" s="47"/>
      <c r="N10" s="116"/>
      <c r="O10" s="24"/>
      <c r="P10" s="47"/>
      <c r="Q10" s="47"/>
      <c r="R10" s="47">
        <v>316000</v>
      </c>
      <c r="S10" s="47"/>
      <c r="T10" s="47"/>
      <c r="U10" s="47"/>
      <c r="V10" s="47"/>
      <c r="W10" s="47"/>
      <c r="X10" s="48"/>
      <c r="Y10" s="49"/>
      <c r="Z10" s="47"/>
      <c r="AA10" s="47">
        <v>558000</v>
      </c>
      <c r="AB10" s="50"/>
      <c r="AC10" s="23"/>
      <c r="AD10" s="47"/>
      <c r="AE10" s="90"/>
      <c r="AF10" s="46"/>
      <c r="AG10" s="47"/>
      <c r="AH10" s="47">
        <v>554000</v>
      </c>
      <c r="AI10" s="242"/>
      <c r="AJ10" s="243"/>
      <c r="AK10" s="191"/>
      <c r="AL10" s="244"/>
      <c r="AM10" s="244"/>
      <c r="AN10" s="242"/>
      <c r="AO10" s="243"/>
      <c r="AP10" s="243"/>
      <c r="AQ10" s="243"/>
      <c r="AR10" s="243"/>
      <c r="AS10" s="243"/>
      <c r="AT10" s="243"/>
      <c r="AU10" s="243"/>
      <c r="AV10" s="243"/>
      <c r="AW10" s="265">
        <f t="shared" si="0"/>
        <v>0</v>
      </c>
      <c r="AX10" s="3"/>
      <c r="AY10" s="3"/>
      <c r="AZ10" s="3"/>
      <c r="BA10" s="3"/>
    </row>
    <row r="11" spans="1:53" ht="24.75" customHeight="1" thickBot="1">
      <c r="A11" s="68">
        <v>7</v>
      </c>
      <c r="B11" s="122" t="s">
        <v>123</v>
      </c>
      <c r="C11" s="106" t="s">
        <v>64</v>
      </c>
      <c r="D11" s="81" t="s">
        <v>65</v>
      </c>
      <c r="E11" s="23">
        <v>100000</v>
      </c>
      <c r="F11" s="23"/>
      <c r="G11" s="23"/>
      <c r="H11" s="23"/>
      <c r="I11" s="23"/>
      <c r="J11" s="23"/>
      <c r="K11" s="23"/>
      <c r="L11" s="23"/>
      <c r="M11" s="23"/>
      <c r="N11" s="116"/>
      <c r="O11" s="24">
        <v>200000</v>
      </c>
      <c r="P11" s="23"/>
      <c r="Q11" s="23"/>
      <c r="R11" s="23"/>
      <c r="S11" s="23"/>
      <c r="T11" s="23"/>
      <c r="U11" s="47"/>
      <c r="V11" s="47"/>
      <c r="W11" s="47"/>
      <c r="X11" s="48"/>
      <c r="Y11" s="49">
        <v>105000</v>
      </c>
      <c r="Z11" s="47"/>
      <c r="AA11" s="47"/>
      <c r="AB11" s="50"/>
      <c r="AC11" s="47"/>
      <c r="AD11" s="47"/>
      <c r="AE11" s="50"/>
      <c r="AF11" s="46">
        <v>200000</v>
      </c>
      <c r="AG11" s="47"/>
      <c r="AH11" s="47"/>
      <c r="AI11" s="47"/>
      <c r="AJ11" s="50"/>
      <c r="AK11" s="47"/>
      <c r="AL11" s="49">
        <v>328600</v>
      </c>
      <c r="AM11" s="49"/>
      <c r="AN11" s="47">
        <v>328700</v>
      </c>
      <c r="AO11" s="50">
        <v>328700</v>
      </c>
      <c r="AP11" s="243"/>
      <c r="AQ11" s="243"/>
      <c r="AR11" s="243"/>
      <c r="AS11" s="243"/>
      <c r="AT11" s="243"/>
      <c r="AU11" s="243"/>
      <c r="AV11" s="243"/>
      <c r="AW11" s="265">
        <f t="shared" si="0"/>
        <v>657400</v>
      </c>
      <c r="AX11" s="3"/>
      <c r="AY11" s="3"/>
      <c r="AZ11" s="3"/>
      <c r="BA11" s="3"/>
    </row>
    <row r="12" spans="1:53" ht="24.75" customHeight="1">
      <c r="A12" s="68">
        <v>8</v>
      </c>
      <c r="B12" s="122" t="s">
        <v>178</v>
      </c>
      <c r="C12" s="327" t="s">
        <v>67</v>
      </c>
      <c r="D12" s="312" t="s">
        <v>68</v>
      </c>
      <c r="E12" s="24"/>
      <c r="F12" s="23"/>
      <c r="G12" s="23"/>
      <c r="H12" s="23"/>
      <c r="I12" s="23"/>
      <c r="J12" s="23"/>
      <c r="K12" s="23">
        <v>22000</v>
      </c>
      <c r="L12" s="23"/>
      <c r="M12" s="23"/>
      <c r="N12" s="116"/>
      <c r="O12" s="24"/>
      <c r="P12" s="23"/>
      <c r="Q12" s="23"/>
      <c r="R12" s="23"/>
      <c r="S12" s="23"/>
      <c r="T12" s="23"/>
      <c r="U12" s="23">
        <v>22000</v>
      </c>
      <c r="V12" s="23"/>
      <c r="W12" s="23"/>
      <c r="X12" s="23"/>
      <c r="Y12" s="23"/>
      <c r="Z12" s="23"/>
      <c r="AA12" s="23"/>
      <c r="AB12" s="23"/>
      <c r="AC12" s="23">
        <v>22000</v>
      </c>
      <c r="AD12" s="23"/>
      <c r="AE12" s="23"/>
      <c r="AF12" s="23"/>
      <c r="AG12" s="23"/>
      <c r="AH12" s="23"/>
      <c r="AI12" s="23"/>
      <c r="AJ12" s="187">
        <v>11000</v>
      </c>
      <c r="AK12" s="191"/>
      <c r="AL12" s="191"/>
      <c r="AM12" s="325">
        <v>0</v>
      </c>
      <c r="AN12" s="191"/>
      <c r="AO12" s="233"/>
      <c r="AP12" s="233"/>
      <c r="AQ12" s="233"/>
      <c r="AR12" s="233"/>
      <c r="AS12" s="233"/>
      <c r="AT12" s="233"/>
      <c r="AU12" s="233"/>
      <c r="AV12" s="233"/>
      <c r="AW12" s="265">
        <f t="shared" si="0"/>
        <v>0</v>
      </c>
      <c r="AX12" s="3"/>
      <c r="AY12" s="3"/>
      <c r="AZ12" s="3"/>
      <c r="BA12" s="3"/>
    </row>
    <row r="13" spans="1:53" ht="24.75" customHeight="1">
      <c r="A13" s="171">
        <v>9</v>
      </c>
      <c r="B13" s="255" t="s">
        <v>145</v>
      </c>
      <c r="C13" s="309" t="s">
        <v>139</v>
      </c>
      <c r="D13" s="313" t="s">
        <v>137</v>
      </c>
      <c r="E13" s="232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23">
        <v>108000</v>
      </c>
      <c r="Z13" s="23"/>
      <c r="AA13" s="23"/>
      <c r="AB13" s="23"/>
      <c r="AC13" s="23"/>
      <c r="AD13" s="23"/>
      <c r="AE13" s="23"/>
      <c r="AF13" s="23">
        <v>90000</v>
      </c>
      <c r="AG13" s="23"/>
      <c r="AH13" s="23"/>
      <c r="AI13" s="23"/>
      <c r="AJ13" s="23"/>
      <c r="AK13" s="23">
        <v>0</v>
      </c>
      <c r="AL13" s="23">
        <v>639400</v>
      </c>
      <c r="AM13" s="23"/>
      <c r="AN13" s="261">
        <v>588188</v>
      </c>
      <c r="AO13" s="261">
        <v>549400</v>
      </c>
      <c r="AP13" s="261">
        <v>897800</v>
      </c>
      <c r="AQ13" s="261">
        <v>718000</v>
      </c>
      <c r="AR13" s="261">
        <v>718000</v>
      </c>
      <c r="AS13" s="191"/>
      <c r="AT13" s="191"/>
      <c r="AU13" s="191"/>
      <c r="AV13" s="191"/>
      <c r="AW13" s="265">
        <f t="shared" si="0"/>
        <v>3471388</v>
      </c>
      <c r="AX13" s="3"/>
      <c r="AY13" s="3"/>
      <c r="AZ13" s="3"/>
      <c r="BA13" s="3"/>
    </row>
    <row r="14" spans="1:53" ht="24.75" customHeight="1">
      <c r="A14" s="171">
        <v>10</v>
      </c>
      <c r="B14" s="338" t="s">
        <v>192</v>
      </c>
      <c r="C14" s="339"/>
      <c r="D14" s="340"/>
      <c r="E14" s="244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341">
        <v>200000</v>
      </c>
      <c r="AO14" s="341">
        <v>286126</v>
      </c>
      <c r="AP14" s="341">
        <v>300000</v>
      </c>
      <c r="AQ14" s="341">
        <v>200000</v>
      </c>
      <c r="AR14" s="341">
        <v>200000</v>
      </c>
      <c r="AS14" s="341">
        <v>400000</v>
      </c>
      <c r="AT14" s="341">
        <v>400000</v>
      </c>
      <c r="AU14" s="341">
        <v>500000</v>
      </c>
      <c r="AV14" s="341">
        <v>500000</v>
      </c>
      <c r="AW14" s="265">
        <f t="shared" si="0"/>
        <v>2986126</v>
      </c>
      <c r="AX14" s="3"/>
      <c r="AY14" s="3"/>
      <c r="AZ14" s="3"/>
      <c r="BA14" s="3"/>
    </row>
    <row r="15" spans="1:53" ht="24.75" customHeight="1" thickBot="1">
      <c r="A15" s="171">
        <v>11</v>
      </c>
      <c r="B15" s="305" t="s">
        <v>159</v>
      </c>
      <c r="C15" s="310" t="s">
        <v>161</v>
      </c>
      <c r="D15" s="314" t="s">
        <v>158</v>
      </c>
      <c r="E15" s="311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7">
        <v>112000</v>
      </c>
      <c r="AG15" s="307"/>
      <c r="AH15" s="307"/>
      <c r="AI15" s="307"/>
      <c r="AJ15" s="307"/>
      <c r="AK15" s="307"/>
      <c r="AL15" s="307">
        <v>120000</v>
      </c>
      <c r="AM15" s="307"/>
      <c r="AN15" s="308">
        <v>140000</v>
      </c>
      <c r="AO15" s="308">
        <v>150000</v>
      </c>
      <c r="AP15" s="308">
        <v>150000</v>
      </c>
      <c r="AQ15" s="308">
        <v>382000</v>
      </c>
      <c r="AR15" s="308">
        <v>382000</v>
      </c>
      <c r="AS15" s="308">
        <v>791000</v>
      </c>
      <c r="AT15" s="308">
        <v>791000</v>
      </c>
      <c r="AU15" s="308">
        <v>791000</v>
      </c>
      <c r="AV15" s="308">
        <v>791000</v>
      </c>
      <c r="AW15" s="265">
        <f t="shared" si="0"/>
        <v>4368000</v>
      </c>
      <c r="AX15" s="3"/>
      <c r="AY15" s="3"/>
      <c r="AZ15" s="3"/>
      <c r="BA15" s="3"/>
    </row>
    <row r="16" spans="2:53" ht="25.5" customHeight="1" thickBot="1">
      <c r="B16" s="2"/>
      <c r="C16" s="4"/>
      <c r="D16" s="15" t="s">
        <v>29</v>
      </c>
      <c r="E16" s="51">
        <f>SUM(E5:E11)</f>
        <v>133402.78</v>
      </c>
      <c r="F16" s="51">
        <f>SUM(F5:F7)</f>
        <v>6500</v>
      </c>
      <c r="G16" s="51">
        <f>SUM(G5:G7)</f>
        <v>33402.78</v>
      </c>
      <c r="H16" s="51">
        <f>SUM(H5:H10)</f>
        <v>370000</v>
      </c>
      <c r="I16" s="51">
        <f>SUM(I5:I7)</f>
        <v>6500</v>
      </c>
      <c r="J16" s="51">
        <f>SUM(J5:J7)</f>
        <v>33402.78</v>
      </c>
      <c r="K16" s="51">
        <f>SUM(K7:K12)</f>
        <v>28500</v>
      </c>
      <c r="L16" s="51">
        <f>SUM(L5:L7)</f>
        <v>33402.78</v>
      </c>
      <c r="M16" s="53">
        <f>SUM(M5:M10)</f>
        <v>74000</v>
      </c>
      <c r="N16" s="52">
        <f>SUM(N5:N7)</f>
        <v>158500</v>
      </c>
      <c r="O16" s="91">
        <f>SUM(O5:O11)</f>
        <v>233402.78</v>
      </c>
      <c r="P16" s="51">
        <f>SUM(P5:P7)</f>
        <v>6500</v>
      </c>
      <c r="Q16" s="51">
        <f>SUM(Q5:Q7)</f>
        <v>33402.78</v>
      </c>
      <c r="R16" s="51">
        <f>SUM(R5:R10)</f>
        <v>316000</v>
      </c>
      <c r="S16" s="51">
        <f>SUM(S5:S7)</f>
        <v>6500</v>
      </c>
      <c r="T16" s="51">
        <f>SUM(T5:T7)</f>
        <v>33402.78</v>
      </c>
      <c r="U16" s="51">
        <f>SUM(U5:U12)</f>
        <v>28500</v>
      </c>
      <c r="V16" s="51">
        <f>SUM(V5:V7)</f>
        <v>33402.78</v>
      </c>
      <c r="W16" s="51">
        <f>SUM(W5:W10)</f>
        <v>57873.5</v>
      </c>
      <c r="X16" s="52">
        <f>SUM(X5:X7)</f>
        <v>158500</v>
      </c>
      <c r="Y16" s="91">
        <f>SUM(Y5:Y15)</f>
        <v>246402.78</v>
      </c>
      <c r="Z16" s="51">
        <f>SUM(Z5:Z13)</f>
        <v>33402.78</v>
      </c>
      <c r="AA16" s="51">
        <f>SUM(AA5:AA13)</f>
        <v>558000</v>
      </c>
      <c r="AB16" s="53">
        <f>SUM(AB5:AB13)</f>
        <v>33402.78</v>
      </c>
      <c r="AC16" s="252">
        <f>SUM(AC5:AC13)</f>
        <v>22000</v>
      </c>
      <c r="AD16" s="253">
        <f>SUM(AD5:AD13)</f>
        <v>33402.78</v>
      </c>
      <c r="AE16" s="84">
        <f>SUM(AE5:AE10)</f>
        <v>0</v>
      </c>
      <c r="AF16" s="51">
        <f aca="true" t="shared" si="1" ref="AF16:AR16">SUM(AF5:AF15)</f>
        <v>435402.78</v>
      </c>
      <c r="AG16" s="51">
        <f t="shared" si="1"/>
        <v>33402.78</v>
      </c>
      <c r="AH16" s="51">
        <f t="shared" si="1"/>
        <v>554000</v>
      </c>
      <c r="AI16" s="51">
        <f t="shared" si="1"/>
        <v>33402.78</v>
      </c>
      <c r="AJ16" s="53">
        <f t="shared" si="1"/>
        <v>11000</v>
      </c>
      <c r="AK16" s="253">
        <f t="shared" si="1"/>
        <v>33402.7</v>
      </c>
      <c r="AL16" s="104">
        <f t="shared" si="1"/>
        <v>1088000</v>
      </c>
      <c r="AM16" s="104">
        <f t="shared" si="1"/>
        <v>0</v>
      </c>
      <c r="AN16" s="101">
        <f t="shared" si="1"/>
        <v>1256888</v>
      </c>
      <c r="AO16" s="264">
        <f t="shared" si="1"/>
        <v>1314226</v>
      </c>
      <c r="AP16" s="303">
        <f t="shared" si="1"/>
        <v>1347800</v>
      </c>
      <c r="AQ16" s="303">
        <f t="shared" si="1"/>
        <v>1300000</v>
      </c>
      <c r="AR16" s="303">
        <f t="shared" si="1"/>
        <v>1300000</v>
      </c>
      <c r="AS16" s="303">
        <f>SUM(AS5,AS15)</f>
        <v>791000</v>
      </c>
      <c r="AT16" s="303">
        <f>SUM(AT5,AT15)</f>
        <v>791000</v>
      </c>
      <c r="AU16" s="303">
        <f>SUM(AU5,AU15)</f>
        <v>791000</v>
      </c>
      <c r="AV16" s="303">
        <f>SUM(AV5,AV15)</f>
        <v>791000</v>
      </c>
      <c r="AW16" s="254">
        <f>SUM(AW5:AW15)</f>
        <v>11482914</v>
      </c>
      <c r="AX16" s="3"/>
      <c r="AY16" s="3"/>
      <c r="AZ16" s="3"/>
      <c r="BA16" s="3"/>
    </row>
    <row r="17" spans="2:53" ht="12.75">
      <c r="B17" s="3" t="s">
        <v>141</v>
      </c>
      <c r="C17" s="4"/>
      <c r="D17" s="3"/>
      <c r="E17" s="54"/>
      <c r="F17" s="54"/>
      <c r="G17" s="54"/>
      <c r="H17" s="54"/>
      <c r="I17" s="54"/>
      <c r="J17" s="54"/>
      <c r="K17" s="54"/>
      <c r="L17" s="54"/>
      <c r="M17" s="366"/>
      <c r="N17" s="366"/>
      <c r="O17" s="54"/>
      <c r="P17" s="54"/>
      <c r="Q17" s="54"/>
      <c r="R17" s="54"/>
      <c r="S17" s="54"/>
      <c r="T17" s="54"/>
      <c r="U17" s="54"/>
      <c r="V17" s="54"/>
      <c r="W17" s="366">
        <f>SUM(O16:X16)</f>
        <v>907484.6200000001</v>
      </c>
      <c r="X17" s="366"/>
      <c r="Y17" s="54"/>
      <c r="Z17" s="54"/>
      <c r="AA17" s="54"/>
      <c r="AB17" s="54"/>
      <c r="AC17" s="54"/>
      <c r="AD17" s="367">
        <f>SUM(Y16:AE16)</f>
        <v>926611.1200000001</v>
      </c>
      <c r="AE17" s="367"/>
      <c r="AF17" s="54"/>
      <c r="AG17" s="54"/>
      <c r="AH17" s="54"/>
      <c r="AI17" s="362">
        <f>SUM(AF16:AK16)</f>
        <v>1100611.04</v>
      </c>
      <c r="AJ17" s="362"/>
      <c r="AK17" s="362"/>
      <c r="AL17" s="67"/>
      <c r="AM17" s="67">
        <f>SUM(AL16:AM16)</f>
        <v>1088000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2:53" ht="12.75">
      <c r="B18" s="3"/>
      <c r="C18" s="3"/>
      <c r="D18" s="3"/>
      <c r="E18" s="54"/>
      <c r="F18" s="54"/>
      <c r="G18" s="54"/>
      <c r="H18" s="54"/>
      <c r="I18" s="54"/>
      <c r="J18" s="54"/>
      <c r="K18" s="54"/>
      <c r="L18" s="348">
        <f>SUM(E16:N16)</f>
        <v>877611.1200000001</v>
      </c>
      <c r="M18" s="348"/>
      <c r="N18" s="348"/>
      <c r="O18" s="54"/>
      <c r="P18" s="123"/>
      <c r="Q18" s="54"/>
      <c r="R18" s="54"/>
      <c r="S18" s="54"/>
      <c r="T18" s="54"/>
      <c r="U18" s="54"/>
      <c r="V18" s="375">
        <v>25000</v>
      </c>
      <c r="W18" s="375"/>
      <c r="X18" s="375"/>
      <c r="Y18" s="54"/>
      <c r="Z18" s="54"/>
      <c r="AA18" s="54"/>
      <c r="AB18" s="348"/>
      <c r="AC18" s="348"/>
      <c r="AD18" s="348"/>
      <c r="AE18" s="65"/>
      <c r="AF18" s="54"/>
      <c r="AG18" s="54"/>
      <c r="AH18" s="54"/>
      <c r="AI18" s="348"/>
      <c r="AJ18" s="348"/>
      <c r="AK18" s="348"/>
      <c r="AL18" s="54"/>
      <c r="AM18" s="54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2:53" ht="13.5" thickBot="1">
      <c r="B19" s="3" t="s">
        <v>160</v>
      </c>
      <c r="C19" s="120"/>
      <c r="D19" s="3"/>
      <c r="E19" s="118"/>
      <c r="F19" s="118" t="s">
        <v>70</v>
      </c>
      <c r="G19" s="117"/>
      <c r="H19" s="118"/>
      <c r="I19" s="118" t="s">
        <v>70</v>
      </c>
      <c r="J19" s="118"/>
      <c r="K19" s="118" t="s">
        <v>70</v>
      </c>
      <c r="L19" s="13"/>
      <c r="M19" s="13"/>
      <c r="N19" s="117" t="s">
        <v>70</v>
      </c>
      <c r="O19" s="13"/>
      <c r="P19" s="123" t="s">
        <v>70</v>
      </c>
      <c r="Q19" s="13"/>
      <c r="R19" s="13"/>
      <c r="S19" s="13" t="s">
        <v>70</v>
      </c>
      <c r="T19" s="13"/>
      <c r="U19" s="13"/>
      <c r="V19" s="13"/>
      <c r="W19" s="13"/>
      <c r="X19" s="190">
        <v>35705.33</v>
      </c>
      <c r="Y19" s="13"/>
      <c r="Z19" s="13"/>
      <c r="AA19" s="13"/>
      <c r="AB19" s="13"/>
      <c r="AC19" s="13"/>
      <c r="AD19" s="13"/>
      <c r="AE19" s="13"/>
      <c r="AF19" s="13" t="s">
        <v>70</v>
      </c>
      <c r="AG19" s="13"/>
      <c r="AH19" s="13" t="s">
        <v>70</v>
      </c>
      <c r="AI19" s="13"/>
      <c r="AJ19" s="13" t="s">
        <v>70</v>
      </c>
      <c r="AK19" s="1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5:53" ht="12.75">
      <c r="E20" s="118"/>
      <c r="F20" s="118" t="s">
        <v>71</v>
      </c>
      <c r="G20" s="117"/>
      <c r="I20" s="119" t="s">
        <v>76</v>
      </c>
      <c r="J20" s="118"/>
      <c r="K20" s="118" t="s">
        <v>74</v>
      </c>
      <c r="L20" s="13"/>
      <c r="M20" s="13"/>
      <c r="N20" s="117" t="s">
        <v>77</v>
      </c>
      <c r="O20" s="13"/>
      <c r="P20" s="123" t="s">
        <v>80</v>
      </c>
      <c r="Q20" s="13"/>
      <c r="R20" s="13"/>
      <c r="S20" s="13" t="s">
        <v>117</v>
      </c>
      <c r="T20" s="13"/>
      <c r="U20" s="196"/>
      <c r="V20" s="346" t="s">
        <v>109</v>
      </c>
      <c r="W20" s="346"/>
      <c r="X20" s="346"/>
      <c r="Y20" s="13"/>
      <c r="Z20" s="13"/>
      <c r="AA20" s="13"/>
      <c r="AB20" s="13"/>
      <c r="AC20" s="13"/>
      <c r="AD20" s="13"/>
      <c r="AE20" s="13"/>
      <c r="AF20" s="13" t="s">
        <v>166</v>
      </c>
      <c r="AG20" s="13"/>
      <c r="AH20" s="13" t="s">
        <v>172</v>
      </c>
      <c r="AI20" s="13"/>
      <c r="AJ20" s="13" t="s">
        <v>173</v>
      </c>
      <c r="AK20" s="13"/>
      <c r="AL20" s="361"/>
      <c r="AM20" s="347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2:53" ht="21" customHeight="1" thickBot="1">
      <c r="B21" s="83" t="s">
        <v>177</v>
      </c>
      <c r="E21" s="13"/>
      <c r="F21" s="117" t="s">
        <v>72</v>
      </c>
      <c r="G21" s="13"/>
      <c r="H21" s="13"/>
      <c r="I21" s="117" t="s">
        <v>73</v>
      </c>
      <c r="J21" s="13"/>
      <c r="K21" s="363" t="s">
        <v>75</v>
      </c>
      <c r="L21" s="363"/>
      <c r="M21" s="13"/>
      <c r="N21" s="121" t="s">
        <v>78</v>
      </c>
      <c r="O21" s="13"/>
      <c r="P21" s="372" t="s">
        <v>110</v>
      </c>
      <c r="Q21" s="363"/>
      <c r="R21" s="13"/>
      <c r="S21" s="372" t="s">
        <v>116</v>
      </c>
      <c r="T21" s="372"/>
      <c r="U21" s="197"/>
      <c r="V21" s="13"/>
      <c r="W21" s="13"/>
      <c r="X21" s="13">
        <v>52581</v>
      </c>
      <c r="Y21" s="13"/>
      <c r="Z21" s="13"/>
      <c r="AA21" s="13"/>
      <c r="AB21" s="13"/>
      <c r="AC21" s="13"/>
      <c r="AD21" s="13"/>
      <c r="AE21" s="13"/>
      <c r="AF21" s="239" t="s">
        <v>167</v>
      </c>
      <c r="AG21" s="13"/>
      <c r="AH21" s="117" t="s">
        <v>171</v>
      </c>
      <c r="AI21" s="13"/>
      <c r="AJ21" s="117" t="s">
        <v>174</v>
      </c>
      <c r="AK21" s="1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5:53" ht="12.75">
      <c r="E22" s="3"/>
      <c r="F22" s="3"/>
      <c r="G22" s="3"/>
      <c r="H22" s="3"/>
      <c r="I22" s="3" t="s">
        <v>79</v>
      </c>
      <c r="J22" s="3"/>
      <c r="K22" s="3" t="s">
        <v>79</v>
      </c>
      <c r="L22" s="3"/>
      <c r="M22" s="3"/>
      <c r="N22" s="3" t="s">
        <v>79</v>
      </c>
      <c r="O22" s="3"/>
      <c r="P22" s="3" t="s">
        <v>79</v>
      </c>
      <c r="Q22" s="3"/>
      <c r="R22" s="3"/>
      <c r="S22" s="3" t="s">
        <v>79</v>
      </c>
      <c r="T22" s="3"/>
      <c r="U22" s="198" t="s">
        <v>70</v>
      </c>
      <c r="V22" s="3"/>
      <c r="W22" s="289"/>
      <c r="X22" s="290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92" t="s">
        <v>176</v>
      </c>
      <c r="AK22" s="39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5:53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61"/>
      <c r="Q23" s="347"/>
      <c r="R23" s="3"/>
      <c r="S23" s="3"/>
      <c r="T23" s="3"/>
      <c r="U23" s="3" t="s">
        <v>125</v>
      </c>
      <c r="V23" s="3"/>
      <c r="W23" s="291"/>
      <c r="X23" s="292" t="s">
        <v>70</v>
      </c>
      <c r="Y23" s="3" t="s">
        <v>70</v>
      </c>
      <c r="Z23" s="3"/>
      <c r="AA23" s="3" t="s">
        <v>70</v>
      </c>
      <c r="AB23" s="3"/>
      <c r="AC23" s="3" t="s">
        <v>70</v>
      </c>
      <c r="AD23" s="3"/>
      <c r="AE23" s="3" t="s">
        <v>70</v>
      </c>
      <c r="AF23" s="3"/>
      <c r="AG23" s="3"/>
      <c r="AH23" s="3"/>
      <c r="AI23" s="3"/>
      <c r="AJ23" s="3"/>
      <c r="AK23" s="3" t="s">
        <v>70</v>
      </c>
      <c r="AL23" s="3" t="s">
        <v>70</v>
      </c>
      <c r="AM23" s="3" t="s">
        <v>70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5:53" ht="16.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90">
        <v>2985998.44</v>
      </c>
      <c r="V24" s="391"/>
      <c r="W24" s="291"/>
      <c r="X24" s="292" t="s">
        <v>146</v>
      </c>
      <c r="Y24" s="3" t="s">
        <v>150</v>
      </c>
      <c r="Z24" s="3"/>
      <c r="AA24" s="119" t="s">
        <v>151</v>
      </c>
      <c r="AB24" s="3"/>
      <c r="AC24" s="119" t="s">
        <v>152</v>
      </c>
      <c r="AD24" s="3"/>
      <c r="AE24" s="119" t="s">
        <v>157</v>
      </c>
      <c r="AF24" s="3"/>
      <c r="AG24" s="3"/>
      <c r="AH24" s="3"/>
      <c r="AI24" s="3"/>
      <c r="AJ24" s="3"/>
      <c r="AK24" s="3" t="s">
        <v>180</v>
      </c>
      <c r="AL24" s="3" t="s">
        <v>183</v>
      </c>
      <c r="AM24" s="3" t="s">
        <v>186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5:53" ht="16.5" customHeight="1">
      <c r="E25" s="3"/>
      <c r="F25" s="3"/>
      <c r="G25" s="3"/>
      <c r="H25" s="3"/>
      <c r="I25" s="3"/>
      <c r="J25" s="3"/>
      <c r="K25" s="3"/>
      <c r="L25" s="3"/>
      <c r="M25" s="370"/>
      <c r="N25" s="371"/>
      <c r="O25" s="3"/>
      <c r="P25" s="3"/>
      <c r="Q25" s="3"/>
      <c r="R25" s="3"/>
      <c r="S25" s="3"/>
      <c r="T25" s="3"/>
      <c r="U25" s="230" t="s">
        <v>132</v>
      </c>
      <c r="V25" s="230"/>
      <c r="W25" s="385">
        <f>AD17+AI17+AM17+AN16+AO16+AP16+AQ16+AR16</f>
        <v>9634136.16</v>
      </c>
      <c r="X25" s="386"/>
      <c r="Y25" s="389" t="s">
        <v>148</v>
      </c>
      <c r="Z25" s="389"/>
      <c r="AA25" s="382" t="s">
        <v>149</v>
      </c>
      <c r="AB25" s="383"/>
      <c r="AC25" s="295" t="s">
        <v>153</v>
      </c>
      <c r="AD25" s="3"/>
      <c r="AE25" s="384">
        <v>10718399.04</v>
      </c>
      <c r="AF25" s="384"/>
      <c r="AG25" s="3"/>
      <c r="AH25" s="3"/>
      <c r="AI25" s="3"/>
      <c r="AJ25" s="3"/>
      <c r="AK25" s="119" t="s">
        <v>181</v>
      </c>
      <c r="AL25" s="119" t="s">
        <v>184</v>
      </c>
      <c r="AM25" s="119" t="s">
        <v>184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5:53" ht="13.5" thickBo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93"/>
      <c r="X26" s="294" t="s">
        <v>132</v>
      </c>
      <c r="Y26" s="3" t="s">
        <v>132</v>
      </c>
      <c r="Z26" s="3"/>
      <c r="AA26" s="3" t="s">
        <v>132</v>
      </c>
      <c r="AB26" s="3"/>
      <c r="AC26" s="3" t="s">
        <v>156</v>
      </c>
      <c r="AD26" s="3"/>
      <c r="AE26" s="3" t="s">
        <v>165</v>
      </c>
      <c r="AF26" s="3"/>
      <c r="AG26" s="3"/>
      <c r="AH26" s="3"/>
      <c r="AI26" s="3"/>
      <c r="AJ26" s="3"/>
      <c r="AK26" s="3" t="s">
        <v>119</v>
      </c>
      <c r="AL26" s="3" t="s">
        <v>119</v>
      </c>
      <c r="AM26" s="3" t="s">
        <v>119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5:53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5:53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70</v>
      </c>
      <c r="AM28" s="3" t="s">
        <v>70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5:53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185</v>
      </c>
      <c r="AM29" s="3" t="s">
        <v>187</v>
      </c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5:53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19" t="s">
        <v>184</v>
      </c>
      <c r="AM30" s="119" t="s">
        <v>184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5:5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5:5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5:5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5:5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5:5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5:5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5:5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5:5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5:5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5:5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5:5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5:5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5:5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5:5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5:5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5:5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5:5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5:5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5:5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5:5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5:5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5:5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5:5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5:5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5:5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5:5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5:5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5:5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5:5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5:5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5:5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5:5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5:5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5:5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5:5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5:5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5:5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5:5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5:5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5:5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5:5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</sheetData>
  <sheetProtection/>
  <mergeCells count="27">
    <mergeCell ref="W17:X17"/>
    <mergeCell ref="Y3:AE3"/>
    <mergeCell ref="AF3:AK3"/>
    <mergeCell ref="AD17:AE17"/>
    <mergeCell ref="AI17:AK17"/>
    <mergeCell ref="U24:V24"/>
    <mergeCell ref="AJ22:AK22"/>
    <mergeCell ref="A1:D1"/>
    <mergeCell ref="E3:N3"/>
    <mergeCell ref="O3:X3"/>
    <mergeCell ref="W25:X25"/>
    <mergeCell ref="AL3:AM3"/>
    <mergeCell ref="P23:Q23"/>
    <mergeCell ref="S21:T21"/>
    <mergeCell ref="V20:X20"/>
    <mergeCell ref="M17:N17"/>
    <mergeCell ref="Y25:Z25"/>
    <mergeCell ref="AL20:AM20"/>
    <mergeCell ref="K21:L21"/>
    <mergeCell ref="P21:Q21"/>
    <mergeCell ref="AB18:AD18"/>
    <mergeCell ref="AI18:AK18"/>
    <mergeCell ref="M25:N25"/>
    <mergeCell ref="L18:N18"/>
    <mergeCell ref="V18:X18"/>
    <mergeCell ref="AA25:AB25"/>
    <mergeCell ref="AE25:AF25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9"/>
  <sheetViews>
    <sheetView zoomScalePageLayoutView="0" workbookViewId="0" topLeftCell="E2">
      <selection activeCell="O20" sqref="O20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14.625" style="0" customWidth="1"/>
    <col min="4" max="5" width="11.125" style="0" customWidth="1"/>
    <col min="6" max="6" width="9.75390625" style="0" customWidth="1"/>
    <col min="7" max="7" width="8.625" style="0" customWidth="1"/>
    <col min="8" max="8" width="9.25390625" style="0" bestFit="1" customWidth="1"/>
    <col min="9" max="9" width="10.125" style="0" bestFit="1" customWidth="1"/>
    <col min="10" max="11" width="9.25390625" style="0" bestFit="1" customWidth="1"/>
    <col min="12" max="12" width="10.375" style="0" bestFit="1" customWidth="1"/>
    <col min="13" max="14" width="9.25390625" style="0" bestFit="1" customWidth="1"/>
    <col min="15" max="15" width="9.25390625" style="0" customWidth="1"/>
    <col min="16" max="16" width="10.125" style="0" bestFit="1" customWidth="1"/>
    <col min="17" max="17" width="12.00390625" style="0" customWidth="1"/>
  </cols>
  <sheetData>
    <row r="3" spans="1:11" ht="12.75">
      <c r="A3" s="373" t="s">
        <v>0</v>
      </c>
      <c r="B3" s="374"/>
      <c r="C3" s="374"/>
      <c r="D3" s="374"/>
      <c r="E3" s="140"/>
      <c r="H3" t="s">
        <v>128</v>
      </c>
      <c r="I3" t="s">
        <v>129</v>
      </c>
      <c r="J3" t="s">
        <v>130</v>
      </c>
      <c r="K3" t="s">
        <v>131</v>
      </c>
    </row>
    <row r="4" spans="2:5" ht="16.5" thickBot="1">
      <c r="B4" s="1"/>
      <c r="C4" s="1"/>
      <c r="D4" s="1"/>
      <c r="E4" s="1"/>
    </row>
    <row r="5" spans="6:17" ht="13.5" thickBot="1">
      <c r="F5" s="356">
        <v>2010</v>
      </c>
      <c r="G5" s="357"/>
      <c r="H5" s="358"/>
      <c r="I5" s="358"/>
      <c r="J5" s="358"/>
      <c r="K5" s="358"/>
      <c r="L5" s="358"/>
      <c r="M5" s="358"/>
      <c r="N5" s="359"/>
      <c r="O5" s="359"/>
      <c r="P5" s="359"/>
      <c r="Q5" s="177" t="s">
        <v>93</v>
      </c>
    </row>
    <row r="6" spans="1:17" ht="51.75" thickBot="1">
      <c r="A6" s="175" t="s">
        <v>92</v>
      </c>
      <c r="B6" s="222" t="s">
        <v>3</v>
      </c>
      <c r="C6" s="221" t="s">
        <v>1</v>
      </c>
      <c r="D6" s="72" t="s">
        <v>2</v>
      </c>
      <c r="E6" s="227" t="s">
        <v>86</v>
      </c>
      <c r="F6" s="108" t="s">
        <v>22</v>
      </c>
      <c r="G6" s="109" t="s">
        <v>43</v>
      </c>
      <c r="H6" s="110" t="s">
        <v>23</v>
      </c>
      <c r="I6" s="110" t="s">
        <v>24</v>
      </c>
      <c r="J6" s="110" t="s">
        <v>44</v>
      </c>
      <c r="K6" s="110" t="s">
        <v>25</v>
      </c>
      <c r="L6" s="111" t="s">
        <v>50</v>
      </c>
      <c r="M6" s="110" t="s">
        <v>9</v>
      </c>
      <c r="N6" s="112" t="s">
        <v>52</v>
      </c>
      <c r="O6" s="237" t="s">
        <v>126</v>
      </c>
      <c r="P6" s="176" t="s">
        <v>45</v>
      </c>
      <c r="Q6" s="208" t="s">
        <v>94</v>
      </c>
    </row>
    <row r="7" spans="1:17" ht="51" customHeight="1">
      <c r="A7" s="174">
        <v>1</v>
      </c>
      <c r="B7" s="225" t="s">
        <v>90</v>
      </c>
      <c r="C7" s="195">
        <v>1016022973</v>
      </c>
      <c r="D7" s="199" t="s">
        <v>6</v>
      </c>
      <c r="E7" s="223">
        <v>400833.28</v>
      </c>
      <c r="F7" s="211">
        <v>33402.78</v>
      </c>
      <c r="G7" s="210"/>
      <c r="H7" s="212">
        <v>33402.78</v>
      </c>
      <c r="I7" s="212"/>
      <c r="J7" s="212"/>
      <c r="K7" s="212">
        <v>33402.78</v>
      </c>
      <c r="L7" s="212"/>
      <c r="M7" s="212">
        <v>33402.78</v>
      </c>
      <c r="N7" s="213"/>
      <c r="O7" s="213"/>
      <c r="P7" s="206"/>
      <c r="Q7" s="209">
        <f>E7-F7-H7-K7-M7</f>
        <v>267222.1599999999</v>
      </c>
    </row>
    <row r="8" spans="1:17" ht="51" customHeight="1">
      <c r="A8" s="173">
        <v>2</v>
      </c>
      <c r="B8" s="225" t="s">
        <v>20</v>
      </c>
      <c r="C8" s="200" t="s">
        <v>21</v>
      </c>
      <c r="D8" s="201" t="s">
        <v>81</v>
      </c>
      <c r="E8" s="228">
        <v>152000</v>
      </c>
      <c r="F8" s="214"/>
      <c r="G8" s="215"/>
      <c r="H8" s="216"/>
      <c r="I8" s="216"/>
      <c r="J8" s="216"/>
      <c r="K8" s="216"/>
      <c r="L8" s="216"/>
      <c r="M8" s="216"/>
      <c r="N8" s="217"/>
      <c r="O8" s="217"/>
      <c r="P8" s="207">
        <v>152000</v>
      </c>
      <c r="Q8" s="209">
        <f>E8-P8</f>
        <v>0</v>
      </c>
    </row>
    <row r="9" spans="1:17" ht="51" customHeight="1" thickBot="1">
      <c r="A9" s="173">
        <v>3</v>
      </c>
      <c r="B9" s="225" t="s">
        <v>121</v>
      </c>
      <c r="C9" s="195" t="s">
        <v>37</v>
      </c>
      <c r="D9" s="199" t="s">
        <v>38</v>
      </c>
      <c r="E9" s="228">
        <v>26000</v>
      </c>
      <c r="F9" s="211"/>
      <c r="G9" s="210">
        <v>6500</v>
      </c>
      <c r="H9" s="212"/>
      <c r="I9" s="212"/>
      <c r="J9" s="212">
        <v>6500</v>
      </c>
      <c r="K9" s="212"/>
      <c r="L9" s="212">
        <v>6500</v>
      </c>
      <c r="M9" s="212"/>
      <c r="N9" s="213"/>
      <c r="O9" s="213"/>
      <c r="P9" s="206">
        <v>6500</v>
      </c>
      <c r="Q9" s="209">
        <f>E9-G9-J9-L9-P9</f>
        <v>0</v>
      </c>
    </row>
    <row r="10" spans="1:17" ht="51" customHeight="1" thickBot="1">
      <c r="A10" s="173">
        <v>4</v>
      </c>
      <c r="B10" s="225" t="s">
        <v>55</v>
      </c>
      <c r="C10" s="238" t="s">
        <v>56</v>
      </c>
      <c r="D10" s="199" t="s">
        <v>57</v>
      </c>
      <c r="E10" s="224">
        <v>58835</v>
      </c>
      <c r="F10" s="210"/>
      <c r="G10" s="212"/>
      <c r="H10" s="212"/>
      <c r="I10" s="212"/>
      <c r="J10" s="212"/>
      <c r="K10" s="212"/>
      <c r="L10" s="212"/>
      <c r="M10" s="212"/>
      <c r="N10" s="212">
        <v>23184.5</v>
      </c>
      <c r="O10" s="236">
        <v>35650.5</v>
      </c>
      <c r="P10" s="206"/>
      <c r="Q10" s="209">
        <f>E10-N10-O10</f>
        <v>0</v>
      </c>
    </row>
    <row r="11" spans="1:17" ht="51" customHeight="1" thickBot="1">
      <c r="A11" s="173">
        <v>5</v>
      </c>
      <c r="B11" s="225" t="s">
        <v>55</v>
      </c>
      <c r="C11" s="238" t="s">
        <v>58</v>
      </c>
      <c r="D11" s="199" t="s">
        <v>59</v>
      </c>
      <c r="E11" s="224">
        <v>87270</v>
      </c>
      <c r="F11" s="210"/>
      <c r="G11" s="212"/>
      <c r="H11" s="212"/>
      <c r="I11" s="212"/>
      <c r="J11" s="212"/>
      <c r="K11" s="212"/>
      <c r="L11" s="212"/>
      <c r="M11" s="212"/>
      <c r="N11" s="212">
        <v>34689</v>
      </c>
      <c r="O11" s="236">
        <v>52581</v>
      </c>
      <c r="P11" s="206"/>
      <c r="Q11" s="209">
        <f>E11-N11-O11</f>
        <v>0</v>
      </c>
    </row>
    <row r="12" spans="1:17" ht="58.5" customHeight="1" thickBot="1">
      <c r="A12" s="173">
        <v>6</v>
      </c>
      <c r="B12" s="225" t="s">
        <v>122</v>
      </c>
      <c r="C12" s="202" t="s">
        <v>61</v>
      </c>
      <c r="D12" s="203" t="s">
        <v>62</v>
      </c>
      <c r="E12" s="224">
        <v>1428000</v>
      </c>
      <c r="F12" s="210"/>
      <c r="G12" s="216"/>
      <c r="H12" s="216"/>
      <c r="I12" s="216">
        <v>316000</v>
      </c>
      <c r="J12" s="216"/>
      <c r="K12" s="216"/>
      <c r="L12" s="216"/>
      <c r="M12" s="216"/>
      <c r="N12" s="216"/>
      <c r="O12" s="217"/>
      <c r="P12" s="207"/>
      <c r="Q12" s="209">
        <f>E12-I12</f>
        <v>1112000</v>
      </c>
    </row>
    <row r="13" spans="1:17" ht="51" customHeight="1" thickBot="1">
      <c r="A13" s="173">
        <v>7</v>
      </c>
      <c r="B13" s="225" t="s">
        <v>123</v>
      </c>
      <c r="C13" s="204" t="s">
        <v>64</v>
      </c>
      <c r="D13" s="203" t="s">
        <v>120</v>
      </c>
      <c r="E13" s="224">
        <v>1491000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17"/>
      <c r="P13" s="207"/>
      <c r="Q13" s="209">
        <f>E13-F13</f>
        <v>1291000</v>
      </c>
    </row>
    <row r="14" spans="1:17" ht="62.25" customHeight="1">
      <c r="A14" s="271">
        <v>8</v>
      </c>
      <c r="B14" s="246" t="s">
        <v>55</v>
      </c>
      <c r="C14" s="202" t="s">
        <v>67</v>
      </c>
      <c r="D14" s="245" t="s">
        <v>68</v>
      </c>
      <c r="E14" s="247">
        <v>88000</v>
      </c>
      <c r="F14" s="215"/>
      <c r="G14" s="216"/>
      <c r="H14" s="216"/>
      <c r="I14" s="216"/>
      <c r="J14" s="216"/>
      <c r="K14" s="216"/>
      <c r="L14" s="216">
        <v>22000</v>
      </c>
      <c r="M14" s="216"/>
      <c r="N14" s="216"/>
      <c r="O14" s="217"/>
      <c r="P14" s="207"/>
      <c r="Q14" s="248">
        <f>E14-L14</f>
        <v>66000</v>
      </c>
    </row>
    <row r="15" spans="1:17" ht="51.75" customHeight="1">
      <c r="A15" s="173">
        <v>9</v>
      </c>
      <c r="B15" s="251" t="s">
        <v>143</v>
      </c>
      <c r="C15" s="204" t="s">
        <v>136</v>
      </c>
      <c r="D15" s="272" t="s">
        <v>144</v>
      </c>
      <c r="E15" s="273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74"/>
      <c r="Q15" s="209">
        <v>4308788</v>
      </c>
    </row>
    <row r="16" spans="2:18" ht="30.75" customHeight="1" thickBot="1">
      <c r="B16" s="2"/>
      <c r="C16" s="4"/>
      <c r="D16" s="15" t="s">
        <v>29</v>
      </c>
      <c r="E16" s="249">
        <f>SUM(E7:E14)</f>
        <v>3731938.2800000003</v>
      </c>
      <c r="F16" s="218">
        <f>SUM(F7:F13)</f>
        <v>233402.78</v>
      </c>
      <c r="G16" s="219">
        <f>SUM(G7:G9)</f>
        <v>6500</v>
      </c>
      <c r="H16" s="219">
        <f>SUM(H7:H9)</f>
        <v>33402.78</v>
      </c>
      <c r="I16" s="219">
        <f>SUM(I7:I12)</f>
        <v>316000</v>
      </c>
      <c r="J16" s="219">
        <f>SUM(J7:J9)</f>
        <v>6500</v>
      </c>
      <c r="K16" s="219">
        <f>SUM(K7:K9)</f>
        <v>33402.78</v>
      </c>
      <c r="L16" s="219">
        <f>SUM(L7:L14)</f>
        <v>28500</v>
      </c>
      <c r="M16" s="219">
        <f>SUM(M7:M9)</f>
        <v>33402.78</v>
      </c>
      <c r="N16" s="219">
        <f>SUM(N7:N12)</f>
        <v>57873.5</v>
      </c>
      <c r="O16" s="220">
        <v>0</v>
      </c>
      <c r="P16" s="220">
        <f>SUM(P7:P9)</f>
        <v>158500</v>
      </c>
      <c r="Q16" s="250">
        <f>SUM(Q7:Q15)</f>
        <v>7045010.16</v>
      </c>
      <c r="R16" t="s">
        <v>119</v>
      </c>
    </row>
    <row r="17" spans="2:16" ht="12.75">
      <c r="B17" s="3"/>
      <c r="C17" s="4"/>
      <c r="D17" s="3"/>
      <c r="E17" s="3"/>
      <c r="F17" s="54"/>
      <c r="G17" s="54"/>
      <c r="H17" s="54"/>
      <c r="I17" s="54"/>
      <c r="J17" s="54"/>
      <c r="K17" s="54"/>
      <c r="L17" s="54"/>
      <c r="M17" s="54"/>
      <c r="N17" s="366">
        <f>SUM(F16:P16)</f>
        <v>907484.6200000001</v>
      </c>
      <c r="O17" s="366"/>
      <c r="P17" s="366"/>
    </row>
    <row r="18" spans="2:16" ht="12.75">
      <c r="B18" s="3"/>
      <c r="C18" s="3"/>
      <c r="D18" s="3"/>
      <c r="E18" s="3"/>
      <c r="F18" s="54"/>
      <c r="G18" s="123"/>
      <c r="H18" s="54"/>
      <c r="I18" s="54"/>
      <c r="J18" s="54"/>
      <c r="K18" s="361" t="s">
        <v>127</v>
      </c>
      <c r="L18" s="361"/>
      <c r="M18" s="394" t="s">
        <v>95</v>
      </c>
      <c r="N18" s="395"/>
      <c r="O18" s="395"/>
      <c r="P18" s="395"/>
    </row>
    <row r="19" spans="2:16" ht="19.5" customHeight="1">
      <c r="B19" s="3"/>
      <c r="C19" s="120"/>
      <c r="D19" s="3"/>
      <c r="E19" s="3"/>
      <c r="F19" s="13"/>
      <c r="G19" s="123"/>
      <c r="H19" s="13"/>
      <c r="I19" s="13"/>
      <c r="J19" s="13"/>
      <c r="K19" s="13"/>
      <c r="L19" s="239">
        <v>2985998.44</v>
      </c>
      <c r="M19" s="13"/>
      <c r="N19" s="13"/>
      <c r="O19" s="13"/>
      <c r="P19" s="13"/>
    </row>
  </sheetData>
  <sheetProtection/>
  <mergeCells count="5">
    <mergeCell ref="M18:P18"/>
    <mergeCell ref="A3:D3"/>
    <mergeCell ref="F5:P5"/>
    <mergeCell ref="N17:P17"/>
    <mergeCell ref="K18:L18"/>
  </mergeCells>
  <printOptions/>
  <pageMargins left="0" right="0" top="0.31496062992125984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G1">
      <pane ySplit="1" topLeftCell="A7" activePane="bottomLeft" state="frozen"/>
      <selection pane="topLeft" activeCell="A1" sqref="A1"/>
      <selection pane="bottomLeft" activeCell="P9" sqref="P9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15.25390625" style="0" customWidth="1"/>
    <col min="4" max="4" width="14.125" style="0" customWidth="1"/>
    <col min="5" max="5" width="11.00390625" style="0" customWidth="1"/>
    <col min="6" max="15" width="9.75390625" style="0" customWidth="1"/>
    <col min="16" max="16" width="13.875" style="0" customWidth="1"/>
  </cols>
  <sheetData>
    <row r="5" spans="1:5" ht="20.25" customHeight="1">
      <c r="A5" s="396" t="s">
        <v>140</v>
      </c>
      <c r="B5" s="397"/>
      <c r="C5" s="397"/>
      <c r="D5" s="397"/>
      <c r="E5" s="266" t="s">
        <v>142</v>
      </c>
    </row>
    <row r="6" spans="2:5" ht="11.25" customHeight="1" thickBot="1">
      <c r="B6" s="1"/>
      <c r="C6" s="1"/>
      <c r="D6" s="1"/>
      <c r="E6" s="1"/>
    </row>
    <row r="7" spans="6:16" ht="23.25" customHeight="1" thickBot="1">
      <c r="F7" s="356">
        <v>2011</v>
      </c>
      <c r="G7" s="357"/>
      <c r="H7" s="358"/>
      <c r="I7" s="358"/>
      <c r="J7" s="358"/>
      <c r="K7" s="358"/>
      <c r="L7" s="358"/>
      <c r="M7" s="358"/>
      <c r="N7" s="359"/>
      <c r="O7" s="359"/>
      <c r="P7" s="177" t="s">
        <v>93</v>
      </c>
    </row>
    <row r="8" spans="1:16" ht="39" thickBot="1">
      <c r="A8" s="287" t="s">
        <v>92</v>
      </c>
      <c r="B8" s="222" t="s">
        <v>3</v>
      </c>
      <c r="C8" s="221" t="s">
        <v>1</v>
      </c>
      <c r="D8" s="72" t="s">
        <v>2</v>
      </c>
      <c r="E8" s="227" t="s">
        <v>86</v>
      </c>
      <c r="F8" s="108" t="s">
        <v>22</v>
      </c>
      <c r="G8" s="109" t="s">
        <v>43</v>
      </c>
      <c r="H8" s="110" t="s">
        <v>23</v>
      </c>
      <c r="I8" s="110" t="s">
        <v>24</v>
      </c>
      <c r="J8" s="110" t="s">
        <v>44</v>
      </c>
      <c r="K8" s="110" t="s">
        <v>25</v>
      </c>
      <c r="L8" s="111" t="s">
        <v>50</v>
      </c>
      <c r="M8" s="110" t="s">
        <v>9</v>
      </c>
      <c r="N8" s="112" t="s">
        <v>52</v>
      </c>
      <c r="O8" s="176" t="s">
        <v>45</v>
      </c>
      <c r="P8" s="208" t="s">
        <v>118</v>
      </c>
    </row>
    <row r="9" spans="1:16" s="285" customFormat="1" ht="51" customHeight="1" thickBot="1">
      <c r="A9" s="275">
        <v>1</v>
      </c>
      <c r="B9" s="276" t="s">
        <v>90</v>
      </c>
      <c r="C9" s="277">
        <v>1016022973</v>
      </c>
      <c r="D9" s="278" t="s">
        <v>6</v>
      </c>
      <c r="E9" s="286">
        <v>267222.16</v>
      </c>
      <c r="F9" s="279">
        <v>33402.78</v>
      </c>
      <c r="G9" s="280"/>
      <c r="H9" s="281">
        <v>33402.78</v>
      </c>
      <c r="I9" s="281"/>
      <c r="J9" s="281"/>
      <c r="K9" s="281">
        <v>33402.78</v>
      </c>
      <c r="L9" s="281"/>
      <c r="M9" s="281">
        <v>33402.78</v>
      </c>
      <c r="N9" s="282"/>
      <c r="O9" s="283"/>
      <c r="P9" s="284">
        <f>E9-F9-H9-K9-M9</f>
        <v>133611.03999999998</v>
      </c>
    </row>
    <row r="10" spans="1:16" ht="51" customHeight="1" thickBot="1">
      <c r="A10" s="226">
        <v>2</v>
      </c>
      <c r="B10" s="225" t="s">
        <v>122</v>
      </c>
      <c r="C10" s="202" t="s">
        <v>61</v>
      </c>
      <c r="D10" s="203" t="s">
        <v>62</v>
      </c>
      <c r="E10" s="224">
        <v>1112000</v>
      </c>
      <c r="F10" s="210"/>
      <c r="G10" s="216"/>
      <c r="H10" s="216"/>
      <c r="I10" s="216">
        <v>558000</v>
      </c>
      <c r="J10" s="216"/>
      <c r="K10" s="216"/>
      <c r="L10" s="216"/>
      <c r="M10" s="216"/>
      <c r="N10" s="216"/>
      <c r="O10" s="207"/>
      <c r="P10" s="209">
        <f>E10-I10</f>
        <v>554000</v>
      </c>
    </row>
    <row r="11" spans="1:16" ht="51" customHeight="1" thickBot="1">
      <c r="A11" s="226">
        <v>3</v>
      </c>
      <c r="B11" s="225" t="s">
        <v>124</v>
      </c>
      <c r="C11" s="204" t="s">
        <v>64</v>
      </c>
      <c r="D11" s="203" t="s">
        <v>120</v>
      </c>
      <c r="E11" s="224">
        <v>1291000</v>
      </c>
      <c r="F11" s="210">
        <v>105000</v>
      </c>
      <c r="G11" s="212"/>
      <c r="H11" s="212"/>
      <c r="I11" s="212"/>
      <c r="J11" s="212"/>
      <c r="K11" s="212"/>
      <c r="L11" s="216"/>
      <c r="M11" s="216"/>
      <c r="N11" s="216"/>
      <c r="O11" s="207"/>
      <c r="P11" s="209">
        <f>E11-F11</f>
        <v>1186000</v>
      </c>
    </row>
    <row r="12" spans="1:16" ht="51" customHeight="1" thickBot="1">
      <c r="A12" s="226">
        <v>4</v>
      </c>
      <c r="B12" s="246" t="s">
        <v>55</v>
      </c>
      <c r="C12" s="202" t="s">
        <v>67</v>
      </c>
      <c r="D12" s="245" t="s">
        <v>68</v>
      </c>
      <c r="E12" s="247">
        <v>66000</v>
      </c>
      <c r="F12" s="215"/>
      <c r="G12" s="216"/>
      <c r="H12" s="216"/>
      <c r="I12" s="216"/>
      <c r="J12" s="216"/>
      <c r="K12" s="216"/>
      <c r="L12" s="216">
        <v>22000</v>
      </c>
      <c r="M12" s="216"/>
      <c r="N12" s="216"/>
      <c r="O12" s="207"/>
      <c r="P12" s="248">
        <f>E12-L12</f>
        <v>44000</v>
      </c>
    </row>
    <row r="13" spans="1:16" ht="51" customHeight="1" thickBot="1">
      <c r="A13" s="226">
        <v>5</v>
      </c>
      <c r="B13" s="251" t="s">
        <v>135</v>
      </c>
      <c r="C13" s="204" t="s">
        <v>136</v>
      </c>
      <c r="D13" s="205" t="s">
        <v>147</v>
      </c>
      <c r="E13" s="224">
        <v>4308788</v>
      </c>
      <c r="F13" s="267">
        <v>108000</v>
      </c>
      <c r="G13" s="268"/>
      <c r="H13" s="268"/>
      <c r="I13" s="268"/>
      <c r="J13" s="268"/>
      <c r="K13" s="268"/>
      <c r="L13" s="268"/>
      <c r="M13" s="268"/>
      <c r="N13" s="268"/>
      <c r="O13" s="269"/>
      <c r="P13" s="270">
        <f>E13-F13</f>
        <v>4200788</v>
      </c>
    </row>
    <row r="14" spans="2:16" ht="33" customHeight="1" thickBot="1">
      <c r="B14" s="2"/>
      <c r="C14" s="4"/>
      <c r="D14" s="15" t="s">
        <v>29</v>
      </c>
      <c r="E14" s="249">
        <f>SUM(E9:E13)</f>
        <v>7045010.16</v>
      </c>
      <c r="F14" s="249">
        <f aca="true" t="shared" si="0" ref="F14:N14">SUM(F9:F13)</f>
        <v>246402.78</v>
      </c>
      <c r="G14" s="249">
        <f t="shared" si="0"/>
        <v>0</v>
      </c>
      <c r="H14" s="249">
        <f t="shared" si="0"/>
        <v>33402.78</v>
      </c>
      <c r="I14" s="249">
        <f t="shared" si="0"/>
        <v>558000</v>
      </c>
      <c r="J14" s="249">
        <f t="shared" si="0"/>
        <v>0</v>
      </c>
      <c r="K14" s="249">
        <f t="shared" si="0"/>
        <v>33402.78</v>
      </c>
      <c r="L14" s="249">
        <f t="shared" si="0"/>
        <v>22000</v>
      </c>
      <c r="M14" s="249">
        <f t="shared" si="0"/>
        <v>33402.78</v>
      </c>
      <c r="N14" s="249">
        <f t="shared" si="0"/>
        <v>0</v>
      </c>
      <c r="O14" s="220">
        <f>SUM(O9:O9)</f>
        <v>0</v>
      </c>
      <c r="P14" s="250">
        <f>SUM(P9:P13)</f>
        <v>6118399.04</v>
      </c>
    </row>
    <row r="15" spans="2:15" ht="24" customHeight="1">
      <c r="B15" s="3"/>
      <c r="C15" s="4"/>
      <c r="D15" s="3"/>
      <c r="E15" s="3"/>
      <c r="F15" s="54"/>
      <c r="G15" s="54"/>
      <c r="H15" s="54"/>
      <c r="I15" s="54"/>
      <c r="J15" s="54"/>
      <c r="K15" s="54"/>
      <c r="L15" s="54"/>
      <c r="M15" s="54"/>
      <c r="N15" s="366">
        <f>SUM(F14:O14)</f>
        <v>926611.1200000001</v>
      </c>
      <c r="O15" s="366"/>
    </row>
    <row r="16" spans="2:15" ht="12.75">
      <c r="B16" s="3"/>
      <c r="C16" s="3"/>
      <c r="D16" s="3"/>
      <c r="E16" s="3"/>
      <c r="F16" s="54"/>
      <c r="G16" s="123"/>
      <c r="H16" s="54"/>
      <c r="I16" s="54"/>
      <c r="J16" s="54"/>
      <c r="K16" s="54"/>
      <c r="L16" s="54"/>
      <c r="M16" s="394" t="s">
        <v>138</v>
      </c>
      <c r="N16" s="395"/>
      <c r="O16" s="395"/>
    </row>
    <row r="17" spans="2:15" ht="12.75">
      <c r="B17" s="3"/>
      <c r="C17" s="120"/>
      <c r="D17" s="3"/>
      <c r="E17" s="3"/>
      <c r="F17" s="13"/>
      <c r="G17" s="12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4">
    <mergeCell ref="A5:D5"/>
    <mergeCell ref="F7:O7"/>
    <mergeCell ref="N15:O15"/>
    <mergeCell ref="M16:O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1"/>
  <sheetViews>
    <sheetView zoomScalePageLayoutView="0" workbookViewId="0" topLeftCell="A7">
      <pane xSplit="1" topLeftCell="B1" activePane="topRight" state="frozen"/>
      <selection pane="topLeft" activeCell="A5" sqref="A5"/>
      <selection pane="topRight" activeCell="N21" sqref="N21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10.375" style="0" customWidth="1"/>
    <col min="4" max="4" width="16.625" style="0" customWidth="1"/>
    <col min="5" max="5" width="14.75390625" style="0" customWidth="1"/>
    <col min="6" max="6" width="11.375" style="0" customWidth="1"/>
    <col min="7" max="7" width="7.75390625" style="0" customWidth="1"/>
    <col min="8" max="8" width="10.375" style="0" customWidth="1"/>
    <col min="9" max="9" width="11.00390625" style="0" customWidth="1"/>
    <col min="10" max="10" width="7.25390625" style="0" customWidth="1"/>
    <col min="11" max="11" width="10.125" style="0" customWidth="1"/>
    <col min="12" max="12" width="10.625" style="0" customWidth="1"/>
    <col min="13" max="13" width="10.00390625" style="0" customWidth="1"/>
    <col min="16" max="16" width="15.00390625" style="0" customWidth="1"/>
  </cols>
  <sheetData>
    <row r="7" spans="1:5" ht="15.75" customHeight="1" thickBot="1">
      <c r="A7" s="396" t="s">
        <v>140</v>
      </c>
      <c r="B7" s="397"/>
      <c r="C7" s="397"/>
      <c r="D7" s="397"/>
      <c r="E7" s="266" t="s">
        <v>154</v>
      </c>
    </row>
    <row r="8" spans="2:5" ht="16.5" hidden="1" thickBot="1">
      <c r="B8" s="1"/>
      <c r="C8" s="1"/>
      <c r="D8" s="1"/>
      <c r="E8" s="1"/>
    </row>
    <row r="9" spans="6:16" ht="28.5" customHeight="1" thickBot="1">
      <c r="F9" s="398" t="s">
        <v>164</v>
      </c>
      <c r="G9" s="399"/>
      <c r="H9" s="400"/>
      <c r="I9" s="400"/>
      <c r="J9" s="400"/>
      <c r="K9" s="400"/>
      <c r="L9" s="400"/>
      <c r="M9" s="400"/>
      <c r="N9" s="401"/>
      <c r="O9" s="401"/>
      <c r="P9" s="177" t="s">
        <v>93</v>
      </c>
    </row>
    <row r="10" spans="1:16" ht="39" thickBot="1">
      <c r="A10" s="287" t="s">
        <v>92</v>
      </c>
      <c r="B10" s="222" t="s">
        <v>3</v>
      </c>
      <c r="C10" s="221" t="s">
        <v>1</v>
      </c>
      <c r="D10" s="296" t="s">
        <v>2</v>
      </c>
      <c r="E10" s="227" t="s">
        <v>86</v>
      </c>
      <c r="F10" s="108" t="s">
        <v>22</v>
      </c>
      <c r="G10" s="109" t="s">
        <v>43</v>
      </c>
      <c r="H10" s="110" t="s">
        <v>23</v>
      </c>
      <c r="I10" s="110" t="s">
        <v>24</v>
      </c>
      <c r="J10" s="110" t="s">
        <v>44</v>
      </c>
      <c r="K10" s="110" t="s">
        <v>25</v>
      </c>
      <c r="L10" s="111" t="s">
        <v>50</v>
      </c>
      <c r="M10" s="110" t="s">
        <v>9</v>
      </c>
      <c r="N10" s="112" t="s">
        <v>52</v>
      </c>
      <c r="O10" s="176" t="s">
        <v>45</v>
      </c>
      <c r="P10" s="208" t="s">
        <v>155</v>
      </c>
    </row>
    <row r="11" spans="1:16" ht="49.5" customHeight="1" thickBot="1">
      <c r="A11" s="275">
        <v>1</v>
      </c>
      <c r="B11" s="276" t="s">
        <v>90</v>
      </c>
      <c r="C11" s="277">
        <v>1016022973</v>
      </c>
      <c r="D11" s="278" t="s">
        <v>6</v>
      </c>
      <c r="E11" s="300">
        <v>133611.04</v>
      </c>
      <c r="F11" s="279">
        <v>33402.78</v>
      </c>
      <c r="G11" s="280"/>
      <c r="H11" s="281">
        <v>33402.78</v>
      </c>
      <c r="I11" s="281"/>
      <c r="J11" s="281"/>
      <c r="K11" s="281">
        <v>33402.78</v>
      </c>
      <c r="L11" s="281"/>
      <c r="M11" s="281">
        <v>33402.7</v>
      </c>
      <c r="N11" s="282"/>
      <c r="O11" s="283"/>
      <c r="P11" s="284">
        <f aca="true" t="shared" si="0" ref="P11:P16">E11-F11-G11-H11-I11-J11-K11-L11-M11-N11-O11</f>
        <v>1.4551915228366852E-11</v>
      </c>
    </row>
    <row r="12" spans="1:16" ht="49.5" customHeight="1">
      <c r="A12" s="226">
        <v>2</v>
      </c>
      <c r="B12" s="225" t="s">
        <v>122</v>
      </c>
      <c r="C12" s="202" t="s">
        <v>61</v>
      </c>
      <c r="D12" s="203" t="s">
        <v>62</v>
      </c>
      <c r="E12" s="301">
        <v>554000</v>
      </c>
      <c r="F12" s="210"/>
      <c r="G12" s="216"/>
      <c r="H12" s="216"/>
      <c r="I12" s="216">
        <v>554000</v>
      </c>
      <c r="J12" s="216"/>
      <c r="K12" s="216"/>
      <c r="L12" s="216"/>
      <c r="M12" s="216"/>
      <c r="N12" s="216"/>
      <c r="O12" s="207"/>
      <c r="P12" s="284">
        <f t="shared" si="0"/>
        <v>0</v>
      </c>
    </row>
    <row r="13" spans="1:16" ht="49.5" customHeight="1" thickBot="1">
      <c r="A13" s="226">
        <v>3</v>
      </c>
      <c r="B13" s="225" t="s">
        <v>124</v>
      </c>
      <c r="C13" s="204" t="s">
        <v>64</v>
      </c>
      <c r="D13" s="297" t="s">
        <v>120</v>
      </c>
      <c r="E13" s="302">
        <v>1186000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07"/>
      <c r="P13" s="298">
        <f t="shared" si="0"/>
        <v>986000</v>
      </c>
    </row>
    <row r="14" spans="1:16" ht="59.25" customHeight="1" thickBot="1">
      <c r="A14" s="226">
        <v>4</v>
      </c>
      <c r="B14" s="246" t="s">
        <v>175</v>
      </c>
      <c r="C14" s="202" t="s">
        <v>67</v>
      </c>
      <c r="D14" s="245" t="s">
        <v>68</v>
      </c>
      <c r="E14" s="299">
        <v>44000</v>
      </c>
      <c r="F14" s="215"/>
      <c r="G14" s="216"/>
      <c r="H14" s="216"/>
      <c r="I14" s="216"/>
      <c r="J14" s="216"/>
      <c r="K14" s="216"/>
      <c r="L14" s="216">
        <v>11000</v>
      </c>
      <c r="M14" s="216"/>
      <c r="N14" s="216"/>
      <c r="O14" s="207"/>
      <c r="P14" s="328">
        <f t="shared" si="0"/>
        <v>33000</v>
      </c>
    </row>
    <row r="15" spans="1:16" ht="60" customHeight="1" thickBot="1">
      <c r="A15" s="226">
        <v>5</v>
      </c>
      <c r="B15" s="246" t="s">
        <v>162</v>
      </c>
      <c r="C15" s="202" t="s">
        <v>161</v>
      </c>
      <c r="D15" s="245" t="s">
        <v>163</v>
      </c>
      <c r="E15" s="299">
        <v>4600000</v>
      </c>
      <c r="F15" s="215">
        <v>112000</v>
      </c>
      <c r="G15" s="216"/>
      <c r="H15" s="216"/>
      <c r="I15" s="216"/>
      <c r="J15" s="216"/>
      <c r="K15" s="216"/>
      <c r="L15" s="216"/>
      <c r="M15" s="216"/>
      <c r="N15" s="216"/>
      <c r="O15" s="207"/>
      <c r="P15" s="298">
        <f t="shared" si="0"/>
        <v>4488000</v>
      </c>
    </row>
    <row r="16" spans="1:16" ht="49.5" customHeight="1" thickBot="1">
      <c r="A16" s="226">
        <v>6</v>
      </c>
      <c r="B16" s="251" t="s">
        <v>135</v>
      </c>
      <c r="C16" s="204" t="s">
        <v>136</v>
      </c>
      <c r="D16" s="205" t="s">
        <v>147</v>
      </c>
      <c r="E16" s="299">
        <v>4200788</v>
      </c>
      <c r="F16" s="267">
        <v>90000</v>
      </c>
      <c r="G16" s="268"/>
      <c r="H16" s="268"/>
      <c r="I16" s="268"/>
      <c r="J16" s="268"/>
      <c r="K16" s="268"/>
      <c r="L16" s="268"/>
      <c r="M16" s="268"/>
      <c r="N16" s="268"/>
      <c r="O16" s="269"/>
      <c r="P16" s="298">
        <f t="shared" si="0"/>
        <v>4110788</v>
      </c>
    </row>
    <row r="17" spans="2:16" ht="35.25" customHeight="1" thickBot="1">
      <c r="B17" s="2"/>
      <c r="C17" s="4"/>
      <c r="D17" s="15" t="s">
        <v>29</v>
      </c>
      <c r="E17" s="315">
        <f>SUM(E11:E16)</f>
        <v>10718399.04</v>
      </c>
      <c r="F17" s="316">
        <f aca="true" t="shared" si="1" ref="F17:N17">SUM(F11:F16)</f>
        <v>435402.78</v>
      </c>
      <c r="G17" s="316">
        <f t="shared" si="1"/>
        <v>0</v>
      </c>
      <c r="H17" s="316">
        <f t="shared" si="1"/>
        <v>33402.78</v>
      </c>
      <c r="I17" s="316">
        <f t="shared" si="1"/>
        <v>554000</v>
      </c>
      <c r="J17" s="316">
        <f t="shared" si="1"/>
        <v>0</v>
      </c>
      <c r="K17" s="316">
        <f t="shared" si="1"/>
        <v>33402.78</v>
      </c>
      <c r="L17" s="316">
        <f t="shared" si="1"/>
        <v>11000</v>
      </c>
      <c r="M17" s="316">
        <f t="shared" si="1"/>
        <v>33402.7</v>
      </c>
      <c r="N17" s="316">
        <f t="shared" si="1"/>
        <v>0</v>
      </c>
      <c r="O17" s="317">
        <f>SUM(O11:O11)</f>
        <v>0</v>
      </c>
      <c r="P17" s="318">
        <f>SUM(P11:P16)</f>
        <v>9617788</v>
      </c>
    </row>
    <row r="19" spans="13:16" ht="21" customHeight="1">
      <c r="M19" s="402">
        <f>F17+H17+I17+K17+L17+M17</f>
        <v>1100611.04</v>
      </c>
      <c r="N19" s="402"/>
      <c r="O19" s="402"/>
      <c r="P19" s="318">
        <v>9617788</v>
      </c>
    </row>
    <row r="20" ht="12.75">
      <c r="P20" s="181" t="s">
        <v>179</v>
      </c>
    </row>
    <row r="21" ht="12.75">
      <c r="P21" s="178">
        <v>9584788</v>
      </c>
    </row>
  </sheetData>
  <sheetProtection/>
  <mergeCells count="3">
    <mergeCell ref="A7:D7"/>
    <mergeCell ref="F9:O9"/>
    <mergeCell ref="M19:O1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1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5.125" style="0" customWidth="1"/>
    <col min="2" max="2" width="14.125" style="0" customWidth="1"/>
    <col min="4" max="4" width="17.00390625" style="0" customWidth="1"/>
    <col min="5" max="5" width="14.00390625" style="0" customWidth="1"/>
    <col min="6" max="6" width="12.875" style="0" customWidth="1"/>
    <col min="7" max="13" width="7.75390625" style="0" customWidth="1"/>
    <col min="14" max="14" width="13.00390625" style="0" customWidth="1"/>
  </cols>
  <sheetData>
    <row r="6" spans="1:5" ht="15.75">
      <c r="A6" s="396" t="s">
        <v>182</v>
      </c>
      <c r="B6" s="397"/>
      <c r="C6" s="397"/>
      <c r="D6" s="397"/>
      <c r="E6" s="266" t="s">
        <v>170</v>
      </c>
    </row>
    <row r="7" spans="2:5" ht="16.5" thickBot="1">
      <c r="B7" s="1"/>
      <c r="C7" s="1"/>
      <c r="D7" s="1"/>
      <c r="E7" s="1"/>
    </row>
    <row r="8" spans="6:14" ht="25.5" customHeight="1" thickBot="1">
      <c r="F8" s="398" t="s">
        <v>168</v>
      </c>
      <c r="G8" s="400"/>
      <c r="H8" s="400"/>
      <c r="I8" s="400"/>
      <c r="J8" s="400"/>
      <c r="K8" s="400"/>
      <c r="L8" s="401"/>
      <c r="M8" s="401"/>
      <c r="N8" s="177" t="s">
        <v>93</v>
      </c>
    </row>
    <row r="9" spans="1:14" ht="36" customHeight="1" thickBot="1">
      <c r="A9" s="287" t="s">
        <v>92</v>
      </c>
      <c r="B9" s="222" t="s">
        <v>3</v>
      </c>
      <c r="C9" s="221" t="s">
        <v>1</v>
      </c>
      <c r="D9" s="296" t="s">
        <v>2</v>
      </c>
      <c r="E9" s="227" t="s">
        <v>86</v>
      </c>
      <c r="F9" s="108" t="s">
        <v>22</v>
      </c>
      <c r="G9" s="110" t="s">
        <v>23</v>
      </c>
      <c r="H9" s="110" t="s">
        <v>24</v>
      </c>
      <c r="I9" s="110" t="s">
        <v>25</v>
      </c>
      <c r="J9" s="111" t="s">
        <v>69</v>
      </c>
      <c r="K9" s="110" t="s">
        <v>9</v>
      </c>
      <c r="L9" s="112" t="s">
        <v>52</v>
      </c>
      <c r="M9" s="176" t="s">
        <v>45</v>
      </c>
      <c r="N9" s="208" t="s">
        <v>169</v>
      </c>
    </row>
    <row r="10" spans="1:14" ht="54.75" customHeight="1" thickBot="1">
      <c r="A10" s="275">
        <v>1</v>
      </c>
      <c r="B10" s="225" t="s">
        <v>124</v>
      </c>
      <c r="C10" s="204" t="s">
        <v>64</v>
      </c>
      <c r="D10" s="297" t="s">
        <v>120</v>
      </c>
      <c r="E10" s="300">
        <v>986000</v>
      </c>
      <c r="F10" s="279">
        <v>328600</v>
      </c>
      <c r="G10" s="281"/>
      <c r="H10" s="281"/>
      <c r="I10" s="281"/>
      <c r="J10" s="281"/>
      <c r="K10" s="281"/>
      <c r="L10" s="282"/>
      <c r="M10" s="283"/>
      <c r="N10" s="284">
        <f>E10-F10</f>
        <v>657400</v>
      </c>
    </row>
    <row r="11" spans="1:14" ht="42" customHeight="1" thickBot="1">
      <c r="A11" s="226">
        <v>3</v>
      </c>
      <c r="B11" s="251" t="s">
        <v>135</v>
      </c>
      <c r="C11" s="204" t="s">
        <v>136</v>
      </c>
      <c r="D11" s="205" t="s">
        <v>147</v>
      </c>
      <c r="E11" s="299">
        <v>4110788</v>
      </c>
      <c r="F11" s="215">
        <v>639400</v>
      </c>
      <c r="G11" s="216"/>
      <c r="H11" s="216"/>
      <c r="I11" s="216"/>
      <c r="J11" s="216"/>
      <c r="K11" s="216"/>
      <c r="L11" s="216"/>
      <c r="M11" s="207"/>
      <c r="N11" s="284">
        <f>E11-F11</f>
        <v>3471388</v>
      </c>
    </row>
    <row r="12" spans="1:14" ht="61.5" customHeight="1" thickBot="1">
      <c r="A12" s="319">
        <v>4</v>
      </c>
      <c r="B12" s="320" t="s">
        <v>162</v>
      </c>
      <c r="C12" s="321" t="s">
        <v>161</v>
      </c>
      <c r="D12" s="322" t="s">
        <v>163</v>
      </c>
      <c r="E12" s="299">
        <v>4488000</v>
      </c>
      <c r="F12" s="323">
        <v>120000</v>
      </c>
      <c r="G12" s="268"/>
      <c r="H12" s="268"/>
      <c r="I12" s="268"/>
      <c r="J12" s="268"/>
      <c r="K12" s="268"/>
      <c r="L12" s="268"/>
      <c r="M12" s="324"/>
      <c r="N12" s="284">
        <f>E12-F12</f>
        <v>4368000</v>
      </c>
    </row>
    <row r="13" spans="2:14" ht="28.5" customHeight="1" thickBot="1">
      <c r="B13" s="2"/>
      <c r="C13" s="4"/>
      <c r="D13" s="15" t="s">
        <v>29</v>
      </c>
      <c r="E13" s="315">
        <f aca="true" t="shared" si="0" ref="E13:L13">SUM(E10:E12)</f>
        <v>9584788</v>
      </c>
      <c r="F13" s="316">
        <f t="shared" si="0"/>
        <v>1088000</v>
      </c>
      <c r="G13" s="316">
        <f t="shared" si="0"/>
        <v>0</v>
      </c>
      <c r="H13" s="316">
        <f t="shared" si="0"/>
        <v>0</v>
      </c>
      <c r="I13" s="316">
        <f t="shared" si="0"/>
        <v>0</v>
      </c>
      <c r="J13" s="316">
        <f t="shared" si="0"/>
        <v>0</v>
      </c>
      <c r="K13" s="316">
        <f t="shared" si="0"/>
        <v>0</v>
      </c>
      <c r="L13" s="316">
        <f t="shared" si="0"/>
        <v>0</v>
      </c>
      <c r="M13" s="317">
        <f>SUM(M10:M10)</f>
        <v>0</v>
      </c>
      <c r="N13" s="318">
        <f>SUM(N10:N12)</f>
        <v>8496788</v>
      </c>
    </row>
    <row r="15" spans="11:12" ht="12.75">
      <c r="K15" s="295"/>
      <c r="L15" s="295"/>
    </row>
    <row r="16" ht="12.75">
      <c r="J16" s="178"/>
    </row>
  </sheetData>
  <sheetProtection/>
  <mergeCells count="2">
    <mergeCell ref="A6:D6"/>
    <mergeCell ref="F8:M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N18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5.125" style="0" customWidth="1"/>
    <col min="2" max="2" width="12.625" style="0" customWidth="1"/>
    <col min="3" max="3" width="10.125" style="0" customWidth="1"/>
    <col min="4" max="4" width="14.625" style="0" customWidth="1"/>
    <col min="5" max="5" width="13.875" style="0" customWidth="1"/>
    <col min="6" max="6" width="13.75390625" style="0" customWidth="1"/>
    <col min="14" max="14" width="15.125" style="0" customWidth="1"/>
  </cols>
  <sheetData>
    <row r="5" spans="1:5" ht="15.75">
      <c r="A5" s="396" t="s">
        <v>182</v>
      </c>
      <c r="B5" s="397"/>
      <c r="C5" s="397"/>
      <c r="D5" s="397"/>
      <c r="E5" s="266" t="s">
        <v>190</v>
      </c>
    </row>
    <row r="6" spans="1:5" ht="15.75">
      <c r="A6" s="1"/>
      <c r="B6" s="329"/>
      <c r="C6" s="329"/>
      <c r="D6" s="329"/>
      <c r="E6" s="266"/>
    </row>
    <row r="7" spans="1:5" ht="15.75">
      <c r="A7" s="1"/>
      <c r="B7" s="329"/>
      <c r="C7" s="329"/>
      <c r="D7" s="329"/>
      <c r="E7" s="266"/>
    </row>
    <row r="8" spans="2:5" ht="16.5" thickBot="1">
      <c r="B8" s="1"/>
      <c r="C8" s="1"/>
      <c r="D8" s="1"/>
      <c r="E8" s="1"/>
    </row>
    <row r="9" spans="6:14" ht="18.75" thickBot="1">
      <c r="F9" s="398" t="s">
        <v>188</v>
      </c>
      <c r="G9" s="400"/>
      <c r="H9" s="400"/>
      <c r="I9" s="400"/>
      <c r="J9" s="400"/>
      <c r="K9" s="400"/>
      <c r="L9" s="401"/>
      <c r="M9" s="401"/>
      <c r="N9" s="177" t="s">
        <v>93</v>
      </c>
    </row>
    <row r="10" spans="1:14" ht="39" thickBot="1">
      <c r="A10" s="287" t="s">
        <v>92</v>
      </c>
      <c r="B10" s="222" t="s">
        <v>3</v>
      </c>
      <c r="C10" s="221" t="s">
        <v>1</v>
      </c>
      <c r="D10" s="296" t="s">
        <v>2</v>
      </c>
      <c r="E10" s="227" t="s">
        <v>86</v>
      </c>
      <c r="F10" s="108" t="s">
        <v>22</v>
      </c>
      <c r="G10" s="110" t="s">
        <v>23</v>
      </c>
      <c r="H10" s="110" t="s">
        <v>24</v>
      </c>
      <c r="I10" s="110" t="s">
        <v>25</v>
      </c>
      <c r="J10" s="111" t="s">
        <v>69</v>
      </c>
      <c r="K10" s="110" t="s">
        <v>9</v>
      </c>
      <c r="L10" s="112" t="s">
        <v>52</v>
      </c>
      <c r="M10" s="176" t="s">
        <v>45</v>
      </c>
      <c r="N10" s="208" t="s">
        <v>189</v>
      </c>
    </row>
    <row r="11" spans="1:14" ht="50.25" customHeight="1">
      <c r="A11" s="275">
        <v>1</v>
      </c>
      <c r="B11" s="225" t="s">
        <v>124</v>
      </c>
      <c r="C11" s="204" t="s">
        <v>64</v>
      </c>
      <c r="D11" s="297" t="s">
        <v>120</v>
      </c>
      <c r="E11" s="284">
        <v>657400</v>
      </c>
      <c r="F11" s="279">
        <v>328700</v>
      </c>
      <c r="G11" s="281"/>
      <c r="H11" s="281"/>
      <c r="I11" s="281"/>
      <c r="J11" s="281"/>
      <c r="K11" s="281"/>
      <c r="L11" s="282"/>
      <c r="M11" s="283"/>
      <c r="N11" s="284">
        <f>E11-F11</f>
        <v>328700</v>
      </c>
    </row>
    <row r="12" spans="1:14" ht="61.5" customHeight="1">
      <c r="A12" s="226">
        <v>3</v>
      </c>
      <c r="B12" s="251" t="s">
        <v>135</v>
      </c>
      <c r="C12" s="204" t="s">
        <v>136</v>
      </c>
      <c r="D12" s="205" t="s">
        <v>147</v>
      </c>
      <c r="E12" s="284">
        <v>3471388</v>
      </c>
      <c r="F12" s="215">
        <v>588188</v>
      </c>
      <c r="G12" s="216"/>
      <c r="H12" s="216"/>
      <c r="I12" s="216"/>
      <c r="J12" s="216"/>
      <c r="K12" s="216"/>
      <c r="L12" s="216"/>
      <c r="M12" s="207"/>
      <c r="N12" s="284">
        <f>E12-F12</f>
        <v>2883200</v>
      </c>
    </row>
    <row r="13" spans="1:14" ht="61.5" customHeight="1">
      <c r="A13" s="337"/>
      <c r="B13" s="225" t="s">
        <v>193</v>
      </c>
      <c r="C13" s="204" t="s">
        <v>195</v>
      </c>
      <c r="D13" s="332" t="s">
        <v>196</v>
      </c>
      <c r="E13" s="284">
        <v>2986126</v>
      </c>
      <c r="F13" s="333">
        <v>200000</v>
      </c>
      <c r="G13" s="334"/>
      <c r="H13" s="334"/>
      <c r="I13" s="334"/>
      <c r="J13" s="334"/>
      <c r="K13" s="334"/>
      <c r="L13" s="335"/>
      <c r="M13" s="336"/>
      <c r="N13" s="284">
        <f>E13-F13</f>
        <v>2786126</v>
      </c>
    </row>
    <row r="14" spans="1:14" ht="57" thickBot="1">
      <c r="A14" s="319">
        <v>4</v>
      </c>
      <c r="B14" s="320" t="s">
        <v>162</v>
      </c>
      <c r="C14" s="321" t="s">
        <v>161</v>
      </c>
      <c r="D14" s="322" t="s">
        <v>163</v>
      </c>
      <c r="E14" s="330">
        <v>4368000</v>
      </c>
      <c r="F14" s="323">
        <v>140000</v>
      </c>
      <c r="G14" s="268"/>
      <c r="H14" s="268"/>
      <c r="I14" s="268"/>
      <c r="J14" s="268"/>
      <c r="K14" s="268"/>
      <c r="L14" s="268"/>
      <c r="M14" s="324"/>
      <c r="N14" s="284">
        <f>E14-F14</f>
        <v>4228000</v>
      </c>
    </row>
    <row r="15" spans="2:14" ht="27" customHeight="1" thickBot="1">
      <c r="B15" s="2"/>
      <c r="C15" s="4"/>
      <c r="D15" s="15" t="s">
        <v>29</v>
      </c>
      <c r="E15" s="331">
        <f>SUM(E11:E14)</f>
        <v>11482914</v>
      </c>
      <c r="F15" s="316">
        <f aca="true" t="shared" si="0" ref="F15:L15">SUM(F11:F14)</f>
        <v>1256888</v>
      </c>
      <c r="G15" s="316">
        <f t="shared" si="0"/>
        <v>0</v>
      </c>
      <c r="H15" s="316">
        <f t="shared" si="0"/>
        <v>0</v>
      </c>
      <c r="I15" s="316">
        <f t="shared" si="0"/>
        <v>0</v>
      </c>
      <c r="J15" s="316">
        <f t="shared" si="0"/>
        <v>0</v>
      </c>
      <c r="K15" s="316">
        <f t="shared" si="0"/>
        <v>0</v>
      </c>
      <c r="L15" s="316">
        <f t="shared" si="0"/>
        <v>0</v>
      </c>
      <c r="M15" s="317">
        <f>SUM(M11:M11)</f>
        <v>0</v>
      </c>
      <c r="N15" s="318">
        <f>SUM(N11:N14)</f>
        <v>10226026</v>
      </c>
    </row>
    <row r="16" ht="12.75">
      <c r="E16" s="178"/>
    </row>
    <row r="17" spans="11:12" ht="12.75">
      <c r="K17" s="295"/>
      <c r="L17" s="295"/>
    </row>
    <row r="18" ht="12.75">
      <c r="J18" s="178"/>
    </row>
  </sheetData>
  <sheetProtection/>
  <mergeCells count="2">
    <mergeCell ref="A5:D5"/>
    <mergeCell ref="F9:M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mariola</cp:lastModifiedBy>
  <cp:lastPrinted>2014-04-04T11:10:56Z</cp:lastPrinted>
  <dcterms:created xsi:type="dcterms:W3CDTF">2004-08-25T09:53:46Z</dcterms:created>
  <dcterms:modified xsi:type="dcterms:W3CDTF">2014-05-15T10:39:28Z</dcterms:modified>
  <cp:category/>
  <cp:version/>
  <cp:contentType/>
  <cp:contentStatus/>
</cp:coreProperties>
</file>