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2006" sheetId="1" r:id="rId1"/>
  </sheets>
  <definedNames/>
  <calcPr fullCalcOnLoad="1"/>
</workbook>
</file>

<file path=xl/sharedStrings.xml><?xml version="1.0" encoding="utf-8"?>
<sst xmlns="http://schemas.openxmlformats.org/spreadsheetml/2006/main" count="971" uniqueCount="291">
  <si>
    <t>Wydatki budżetu powiatu 2006 rok</t>
  </si>
  <si>
    <t>Nazwa jednostki - zadania</t>
  </si>
  <si>
    <t>Klasyfikacja budżetowa</t>
  </si>
  <si>
    <t>Plan pierwotny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</si>
  <si>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</si>
  <si>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</si>
  <si>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</si>
  <si>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</si>
  <si>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</si>
  <si>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</si>
  <si>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</si>
  <si>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</si>
  <si>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</si>
  <si>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</si>
  <si>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</si>
  <si>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</si>
  <si>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</si>
  <si>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</si>
  <si>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</si>
  <si>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</si>
  <si>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</si>
  <si>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</si>
  <si>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</si>
  <si>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</si>
  <si>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Transport i łączność</t>
  </si>
  <si>
    <t>600</t>
  </si>
  <si>
    <t>Drogi publiczne powiatowe</t>
  </si>
  <si>
    <t>60014</t>
  </si>
  <si>
    <t>Wydatki osobowe niezaliczane do wynagrodzeń</t>
  </si>
  <si>
    <t>3020</t>
  </si>
  <si>
    <t>Wynagrodzenia osobowe pracowników</t>
  </si>
  <si>
    <t>4010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</si>
  <si>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</si>
  <si>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</si>
  <si>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</si>
  <si>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</si>
  <si>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</si>
  <si>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</si>
  <si>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</si>
  <si>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</si>
  <si>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materiałów i wyposażenia</t>
  </si>
  <si>
    <t>4210</t>
  </si>
  <si>
    <t>Zakup energii</t>
  </si>
  <si>
    <t>4260</t>
  </si>
  <si>
    <t>Zakup usług remontowych</t>
  </si>
  <si>
    <t>4270</t>
  </si>
  <si>
    <t>Podróże służbowe krajowe</t>
  </si>
  <si>
    <t>4410</t>
  </si>
  <si>
    <t>Różne opłaty i składki</t>
  </si>
  <si>
    <t>4430</t>
  </si>
  <si>
    <t>Odpisy na zakładowy fundusz świadczeń socjalnych</t>
  </si>
  <si>
    <t>4440</t>
  </si>
  <si>
    <t>Podatek od nieruchomości</t>
  </si>
  <si>
    <t>4480</t>
  </si>
  <si>
    <t>Opłaty na rzecz budżetów j.s.t.</t>
  </si>
  <si>
    <t>4510</t>
  </si>
  <si>
    <t>Pozostałe podatki na rzecz budżetów j.s.t.</t>
  </si>
  <si>
    <t>4520</t>
  </si>
  <si>
    <t xml:space="preserve">Dotacje celowe przekazane gminie na zadania bieżace realizowane na podstawie porozumień /umów/ między j.s.t. </t>
  </si>
  <si>
    <t>2310</t>
  </si>
  <si>
    <t>Wydatki inwestycyjne j.b.</t>
  </si>
  <si>
    <t>6050</t>
  </si>
  <si>
    <t>Dotacje celowe przekazane gminie na inwestycje i zakupy inwestycyjne realizowane na podstawie porozumień (umów) między j.s.t.</t>
  </si>
  <si>
    <t>6610</t>
  </si>
  <si>
    <t>Turystyka</t>
  </si>
  <si>
    <t>630</t>
  </si>
  <si>
    <t>Pozostała działalność</t>
  </si>
  <si>
    <t>63095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</si>
  <si>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</si>
  <si>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</si>
  <si>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</si>
  <si>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</si>
  <si>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</si>
  <si>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</si>
  <si>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Kary i odszkodowania wypłacane na rzecz osób prawnych i innych jednostek organizacyjnych</t>
  </si>
  <si>
    <t>4600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</si>
  <si>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</si>
  <si>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</si>
  <si>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</si>
  <si>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</si>
  <si>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</si>
  <si>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</si>
  <si>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</si>
  <si>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</si>
  <si>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</si>
  <si>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</si>
  <si>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członków korpusu służby cywilnej</t>
  </si>
  <si>
    <t>4020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</si>
  <si>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</si>
  <si>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</si>
  <si>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</si>
  <si>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</si>
  <si>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</si>
  <si>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</si>
  <si>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Dodatk.wynagr.roczne</t>
  </si>
  <si>
    <t>Składki na ubezp.społeczne</t>
  </si>
  <si>
    <t>Odpisy na ZFŚS</t>
  </si>
  <si>
    <t>Rady powiatów</t>
  </si>
  <si>
    <t>75019</t>
  </si>
  <si>
    <t>Starostwa powiatowe</t>
  </si>
  <si>
    <t>75020</t>
  </si>
  <si>
    <t>Wpłaty na PFRON</t>
  </si>
  <si>
    <t>4140</t>
  </si>
  <si>
    <t>4219</t>
  </si>
  <si>
    <t>Zakup usług zdrowotnych</t>
  </si>
  <si>
    <t>4280</t>
  </si>
  <si>
    <t>4309</t>
  </si>
  <si>
    <t>Opłaty za usługi internetowe</t>
  </si>
  <si>
    <t>4350</t>
  </si>
  <si>
    <t>4419</t>
  </si>
  <si>
    <t>4500</t>
  </si>
  <si>
    <t>Komisje poborowe</t>
  </si>
  <si>
    <t>75045</t>
  </si>
  <si>
    <t>Promocja jednostek samorządu terytorialnego</t>
  </si>
  <si>
    <t>75075</t>
  </si>
  <si>
    <t>75095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</si>
  <si>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</si>
  <si>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</si>
  <si>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</si>
  <si>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</si>
  <si>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</si>
  <si>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</si>
  <si>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</si>
  <si>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</si>
  <si>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</si>
  <si>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</si>
  <si>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Składki na ubezpieczenie społeczne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</si>
  <si>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</si>
  <si>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</si>
  <si>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</si>
  <si>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</si>
  <si>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dydaktycznych i książek</t>
  </si>
  <si>
    <t>4240</t>
  </si>
  <si>
    <t>Obrona cywilna</t>
  </si>
  <si>
    <t>75414</t>
  </si>
  <si>
    <t>Obsługa długu publicznego</t>
  </si>
  <si>
    <t>757</t>
  </si>
  <si>
    <t>Obsługa papierów wartościowych, kredytów i pożyczek j.s.t.</t>
  </si>
  <si>
    <t>75702</t>
  </si>
  <si>
    <t>Odsetki i dyskonto od krajowych skarbowych papierów wartościowych oraz krajowych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</si>
  <si>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</si>
  <si>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</si>
  <si>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</si>
  <si>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</si>
  <si>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</si>
  <si>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Oświata i wychowanie</t>
  </si>
  <si>
    <t>801</t>
  </si>
  <si>
    <t>Szkoły podstawowe specjalne</t>
  </si>
  <si>
    <t>80102</t>
  </si>
  <si>
    <t>4220</t>
  </si>
  <si>
    <t>Zakup leków i materiałów medycznych</t>
  </si>
  <si>
    <t>Gimnazja specjalne</t>
  </si>
  <si>
    <t>80111</t>
  </si>
  <si>
    <t>Licea Ogólnokształcące</t>
  </si>
  <si>
    <t>80120</t>
  </si>
  <si>
    <t>Dotacja podmiotowa z budżetu dla niepublicznej jednostki systemu oświaty</t>
  </si>
  <si>
    <t>4217</t>
  </si>
  <si>
    <t>4247</t>
  </si>
  <si>
    <t>4307</t>
  </si>
  <si>
    <t>4357</t>
  </si>
  <si>
    <t>Podróże służbowe zagraniczne</t>
  </si>
  <si>
    <t>4427</t>
  </si>
  <si>
    <t>Niewłaściwe obciążenia rachunku bieżącego</t>
  </si>
  <si>
    <t>4990</t>
  </si>
  <si>
    <t>Szkoły zawodowe</t>
  </si>
  <si>
    <t>80130</t>
  </si>
  <si>
    <t xml:space="preserve">Szkoły zawodowe </t>
  </si>
  <si>
    <t>Dotacje celowe przekazane dla powiatu na zadania bieżące realizowane na podstawie porozumień (umów) miedzy j.s.t.</t>
  </si>
  <si>
    <t>2320</t>
  </si>
  <si>
    <t xml:space="preserve">Szkoły zawodowe specjalne </t>
  </si>
  <si>
    <t>80134</t>
  </si>
  <si>
    <t xml:space="preserve">Ośrodki szkolenia, dokształcania i doskonalenia kadr </t>
  </si>
  <si>
    <t>80142</t>
  </si>
  <si>
    <t>Dokształcanie i doskonalenie nauczycieli</t>
  </si>
  <si>
    <t>80146</t>
  </si>
  <si>
    <t>Stypendia różne</t>
  </si>
  <si>
    <t>3250</t>
  </si>
  <si>
    <t>80195</t>
  </si>
  <si>
    <t xml:space="preserve">Szkolnictwo wyższe </t>
  </si>
  <si>
    <t>803</t>
  </si>
  <si>
    <t xml:space="preserve">Pomoc materialna dla studentów </t>
  </si>
  <si>
    <t xml:space="preserve">80309 </t>
  </si>
  <si>
    <t>Stypendia i zasiłki dla studentów</t>
  </si>
  <si>
    <t>3218</t>
  </si>
  <si>
    <t>3219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</si>
  <si>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</si>
  <si>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</si>
  <si>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</si>
  <si>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</si>
  <si>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</si>
  <si>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</si>
  <si>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>Ratownictwo medyczne</t>
  </si>
  <si>
    <t>85141</t>
  </si>
  <si>
    <t>Dotacje celowe z budżetu na finansowanie lub dofinansowanie kosztów realizacji inwestycji i zakupów inwestycyjnych innych jednostek sektora fin.publicznych</t>
  </si>
  <si>
    <t xml:space="preserve">Składki na ubezpieczenia zdrowotne oraz świadczenia dla osób nie objętych obowiązkiem ubezpieczenia zdrowotnego </t>
  </si>
  <si>
    <t>85156</t>
  </si>
  <si>
    <t>Składki na ubezpieczenia zdrowotne</t>
  </si>
  <si>
    <t>4130</t>
  </si>
  <si>
    <t>85195</t>
  </si>
  <si>
    <t>Dotacja celowa z budżetu na finansowanie lub dofinansowanie zadań zleconych do realizacji stowarzyszeniom</t>
  </si>
  <si>
    <t>2820</t>
  </si>
  <si>
    <t>Pomoc społeczna</t>
  </si>
  <si>
    <t>852</t>
  </si>
  <si>
    <t xml:space="preserve">Placówki opiekuńczo - wychowawcze </t>
  </si>
  <si>
    <t>85201</t>
  </si>
  <si>
    <t>Wynageodzenia bezosobowe</t>
  </si>
  <si>
    <t xml:space="preserve">Zakup leków i materiałów medycznych </t>
  </si>
  <si>
    <t>Świadczenia społeczne</t>
  </si>
  <si>
    <t>3110</t>
  </si>
  <si>
    <t>Domy pomocy społecznej</t>
  </si>
  <si>
    <t>85202</t>
  </si>
  <si>
    <t>Składki na ubezp. Społeczne</t>
  </si>
  <si>
    <t xml:space="preserve">Ośrodki wsparcia </t>
  </si>
  <si>
    <t>85203</t>
  </si>
  <si>
    <t>Jednostki specjalistycznego poradnictwa, mieszkania chronione i ośrodki interwencji kryzysowej</t>
  </si>
  <si>
    <t>85220</t>
  </si>
  <si>
    <t>Odpisy na ZFSS</t>
  </si>
  <si>
    <t xml:space="preserve">Rodziny zastępcze </t>
  </si>
  <si>
    <t>85204</t>
  </si>
  <si>
    <t>Dotacje celowe przekazane gminie na zadania bieżące realizowane na podstawie porozumień (umów) miedzy j.s.t.</t>
  </si>
  <si>
    <t>Powiatowe centra pomocy rodzinie</t>
  </si>
  <si>
    <t>85218</t>
  </si>
  <si>
    <t>Ośrodki adopcyjno-opiekuńcze</t>
  </si>
  <si>
    <t>85226</t>
  </si>
  <si>
    <t>Pozostałe zadania w zakresie polityki społecznej</t>
  </si>
  <si>
    <t>853</t>
  </si>
  <si>
    <t>Zespoły do spraw orzekania o niepełnosprawności</t>
  </si>
  <si>
    <t>85321</t>
  </si>
  <si>
    <t>Państwowy Fundusz Rehabilitacji Osób Niepełnosprawnych</t>
  </si>
  <si>
    <t>85324</t>
  </si>
  <si>
    <t>Powiatowe urzędy pracy</t>
  </si>
  <si>
    <t>85333</t>
  </si>
  <si>
    <t>3118</t>
  </si>
  <si>
    <t>4018</t>
  </si>
  <si>
    <t>4019</t>
  </si>
  <si>
    <t>4118</t>
  </si>
  <si>
    <t>4119</t>
  </si>
  <si>
    <t>4128</t>
  </si>
  <si>
    <t>4129</t>
  </si>
  <si>
    <t>4178</t>
  </si>
  <si>
    <t>4218</t>
  </si>
  <si>
    <t>4288</t>
  </si>
  <si>
    <t>4308</t>
  </si>
  <si>
    <t>Edukacyjna opieka wychowawcza</t>
  </si>
  <si>
    <t>854</t>
  </si>
  <si>
    <t>Specjalne ośrodki szkolno - wychowawcze</t>
  </si>
  <si>
    <t>85403</t>
  </si>
  <si>
    <t>Poradnie psychologiczno - pedagogiczne w tym poradnie specjalistyczne</t>
  </si>
  <si>
    <t>85406</t>
  </si>
  <si>
    <t>Internaty i bursy szkolne</t>
  </si>
  <si>
    <t>85410</t>
  </si>
  <si>
    <t>Pomoc materialna dla uczniów</t>
  </si>
  <si>
    <t>85415</t>
  </si>
  <si>
    <t>2548</t>
  </si>
  <si>
    <t>2549</t>
  </si>
  <si>
    <t>Stypendia dla uczniów</t>
  </si>
  <si>
    <t>3240</t>
  </si>
  <si>
    <t>3248</t>
  </si>
  <si>
    <t>3249</t>
  </si>
  <si>
    <t>85495</t>
  </si>
  <si>
    <t xml:space="preserve">Odpisy na ZFŚS 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</si>
  <si>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</si>
  <si>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</si>
  <si>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</si>
  <si>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</si>
  <si>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</si>
  <si>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</si>
  <si>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92195</t>
  </si>
  <si>
    <t>Kultura fizyczna i sport</t>
  </si>
  <si>
    <t>926</t>
  </si>
  <si>
    <t>Obiekty sportowe</t>
  </si>
  <si>
    <t>92601</t>
  </si>
  <si>
    <t>92695</t>
  </si>
  <si>
    <t>Różne rozliczenia</t>
  </si>
  <si>
    <t>758</t>
  </si>
  <si>
    <t>Rezerwy ogólne i celowe</t>
  </si>
  <si>
    <t>75818</t>
  </si>
  <si>
    <t>Rezerwy /rezerwa ogólna/</t>
  </si>
  <si>
    <t>4810</t>
  </si>
  <si>
    <t>Rezerwy /rezerwa celowa - doskonalenie zawodowe nauczycieli/</t>
  </si>
  <si>
    <t>Rezerwy /rezerwa celowa – usamodzielnienia wychowanków/</t>
  </si>
  <si>
    <t>Rezerwy /rezerwa celowa - remonty w placówkach oświatowych/</t>
  </si>
  <si>
    <t>Rezerwy /regulacje płacowe w Starostwie Powiatowym/</t>
  </si>
  <si>
    <t>Rezerwy /rezerwa celowa – zakup wyposażenia i remonty w Starostwie Powiatowym/</t>
  </si>
  <si>
    <t>Ogółem wydatki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</si>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</sst>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b/>
      <i/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color indexed="8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"/>
      <family val="0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0" fontId="3" fillId="0" borderId="2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1" xfId="0" applyBorder="1" applyAlignment="1">
      <alignment horizontal="center"/>
    </xf>
    <xf numFmtId="49" fontId="6" fillId="0" borderId="1" xfId="0" applyBorder="1" applyAlignment="1">
      <alignment/>
    </xf>
    <xf numFmtId="49" fontId="6" fillId="0" borderId="1" xfId="0" applyBorder="1" applyAlignment="1">
      <alignment horizontal="center"/>
    </xf>
    <xf numFmtId="49" fontId="3" fillId="0" borderId="1" xfId="0" applyBorder="1" applyAlignment="1">
      <alignment/>
    </xf>
    <xf numFmtId="49" fontId="3" fillId="0" borderId="1" xfId="0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 applyProtection="1">
      <alignment horizontal="right"/>
      <protection/>
    </xf>
    <xf numFmtId="49" fontId="9" fillId="0" borderId="1" xfId="0" applyBorder="1" applyAlignment="1">
      <alignment horizontal="left" wrapText="1"/>
    </xf>
    <xf numFmtId="49" fontId="10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 applyProtection="1">
      <alignment horizontal="right"/>
      <protection/>
    </xf>
    <xf numFmtId="49" fontId="3" fillId="0" borderId="1" xfId="0" applyBorder="1" applyAlignment="1">
      <alignment horizontal="left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 applyProtection="1">
      <alignment horizontal="right"/>
      <protection/>
    </xf>
    <xf numFmtId="49" fontId="9" fillId="0" borderId="1" xfId="0" applyBorder="1" applyAlignment="1">
      <alignment horizontal="left"/>
    </xf>
    <xf numFmtId="49" fontId="13" fillId="0" borderId="1" xfId="0" applyBorder="1" applyAlignment="1">
      <alignment horizontal="center"/>
    </xf>
    <xf numFmtId="49" fontId="3" fillId="0" borderId="1" xfId="0" applyBorder="1" applyAlignment="1">
      <alignment horizontal="left"/>
    </xf>
    <xf numFmtId="49" fontId="3" fillId="0" borderId="1" xfId="0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9" fontId="6" fillId="0" borderId="1" xfId="0" applyBorder="1" applyAlignment="1">
      <alignment horizontal="left"/>
    </xf>
    <xf numFmtId="49" fontId="9" fillId="0" borderId="1" xfId="0" applyBorder="1" applyAlignment="1">
      <alignment/>
    </xf>
    <xf numFmtId="4" fontId="14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9" fontId="3" fillId="0" borderId="1" xfId="0" applyFont="1" applyBorder="1" applyAlignment="1">
      <alignment horizontal="left"/>
    </xf>
    <xf numFmtId="49" fontId="3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9" fontId="3" fillId="0" borderId="1" xfId="0" applyBorder="1" applyAlignment="1">
      <alignment horizontal="left" wrapText="1"/>
    </xf>
    <xf numFmtId="49" fontId="3" fillId="0" borderId="1" xfId="0" applyFont="1" applyBorder="1" applyAlignment="1">
      <alignment horizontal="left" wrapText="1"/>
    </xf>
    <xf numFmtId="49" fontId="3" fillId="0" borderId="3" xfId="0" applyFont="1" applyBorder="1" applyAlignment="1">
      <alignment horizontal="left" wrapText="1"/>
    </xf>
    <xf numFmtId="49" fontId="3" fillId="0" borderId="4" xfId="0" applyFont="1" applyBorder="1" applyAlignment="1">
      <alignment horizontal="left" wrapText="1"/>
    </xf>
    <xf numFmtId="49" fontId="3" fillId="0" borderId="5" xfId="0" applyFont="1" applyBorder="1" applyAlignment="1">
      <alignment horizontal="left" wrapText="1"/>
    </xf>
    <xf numFmtId="49" fontId="6" fillId="0" borderId="1" xfId="0" applyBorder="1" applyAlignment="1">
      <alignment wrapText="1"/>
    </xf>
    <xf numFmtId="49" fontId="15" fillId="0" borderId="1" xfId="0" applyBorder="1" applyAlignment="1">
      <alignment/>
    </xf>
    <xf numFmtId="49" fontId="3" fillId="0" borderId="1" xfId="0" applyBorder="1" applyAlignment="1">
      <alignment horizontal="left" wrapText="1"/>
    </xf>
    <xf numFmtId="4" fontId="12" fillId="0" borderId="1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 applyProtection="1">
      <alignment horizontal="left"/>
      <protection/>
    </xf>
    <xf numFmtId="49" fontId="3" fillId="0" borderId="4" xfId="0" applyNumberFormat="1" applyFont="1" applyBorder="1" applyAlignment="1" applyProtection="1">
      <alignment horizontal="left"/>
      <protection/>
    </xf>
    <xf numFmtId="49" fontId="3" fillId="0" borderId="5" xfId="0" applyNumberFormat="1" applyFont="1" applyBorder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left" wrapText="1"/>
      <protection/>
    </xf>
    <xf numFmtId="49" fontId="3" fillId="0" borderId="3" xfId="0" applyNumberFormat="1" applyFont="1" applyBorder="1" applyAlignment="1" applyProtection="1">
      <alignment horizontal="left" wrapText="1"/>
      <protection/>
    </xf>
    <xf numFmtId="49" fontId="3" fillId="0" borderId="4" xfId="0" applyNumberFormat="1" applyFont="1" applyBorder="1" applyAlignment="1" applyProtection="1">
      <alignment horizontal="left" wrapText="1"/>
      <protection/>
    </xf>
    <xf numFmtId="49" fontId="3" fillId="0" borderId="5" xfId="0" applyNumberFormat="1" applyFont="1" applyBorder="1" applyAlignment="1" applyProtection="1">
      <alignment horizontal="left" wrapText="1"/>
      <protection/>
    </xf>
    <xf numFmtId="4" fontId="3" fillId="0" borderId="3" xfId="0" applyNumberFormat="1" applyFont="1" applyBorder="1" applyAlignment="1" applyProtection="1">
      <alignment horizontal="left" wrapText="1"/>
      <protection/>
    </xf>
    <xf numFmtId="4" fontId="3" fillId="0" borderId="4" xfId="0" applyNumberFormat="1" applyFont="1" applyBorder="1" applyAlignment="1" applyProtection="1">
      <alignment horizontal="left" wrapText="1"/>
      <protection/>
    </xf>
    <xf numFmtId="4" fontId="3" fillId="0" borderId="5" xfId="0" applyNumberFormat="1" applyFont="1" applyBorder="1" applyAlignment="1" applyProtection="1">
      <alignment horizontal="left" wrapText="1"/>
      <protection/>
    </xf>
    <xf numFmtId="4" fontId="0" fillId="0" borderId="1" xfId="0" applyNumberFormat="1" applyFont="1" applyBorder="1" applyAlignment="1">
      <alignment/>
    </xf>
    <xf numFmtId="49" fontId="6" fillId="0" borderId="1" xfId="0" applyFont="1" applyBorder="1" applyAlignment="1">
      <alignment wrapText="1"/>
    </xf>
    <xf numFmtId="49" fontId="6" fillId="0" borderId="1" xfId="0" applyFont="1" applyBorder="1" applyAlignment="1">
      <alignment horizontal="center"/>
    </xf>
    <xf numFmtId="49" fontId="15" fillId="0" borderId="1" xfId="0" applyBorder="1" applyAlignment="1">
      <alignment horizontal="center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0" fontId="3" fillId="0" borderId="1" xfId="0" applyBorder="1" applyAlignment="1">
      <alignment horizontal="left"/>
    </xf>
    <xf numFmtId="4" fontId="12" fillId="0" borderId="1" xfId="0" applyNumberFormat="1" applyFont="1" applyFill="1" applyBorder="1" applyAlignment="1">
      <alignment/>
    </xf>
    <xf numFmtId="4" fontId="12" fillId="0" borderId="1" xfId="0" applyNumberFormat="1" applyFont="1" applyBorder="1" applyAlignment="1">
      <alignment/>
    </xf>
    <xf numFmtId="49" fontId="10" fillId="0" borderId="1" xfId="0" applyBorder="1" applyAlignment="1">
      <alignment horizontal="center"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Fill="1" applyBorder="1" applyAlignment="1">
      <alignment/>
    </xf>
    <xf numFmtId="49" fontId="3" fillId="0" borderId="1" xfId="0" applyFont="1" applyBorder="1" applyAlignment="1">
      <alignment horizontal="left"/>
    </xf>
    <xf numFmtId="49" fontId="3" fillId="0" borderId="1" xfId="0" applyBorder="1" applyAlignment="1">
      <alignment horizontal="left"/>
    </xf>
    <xf numFmtId="49" fontId="3" fillId="0" borderId="3" xfId="0" applyFont="1" applyBorder="1" applyAlignment="1">
      <alignment horizontal="left"/>
    </xf>
    <xf numFmtId="49" fontId="3" fillId="0" borderId="4" xfId="0" applyFont="1" applyBorder="1" applyAlignment="1">
      <alignment horizontal="left"/>
    </xf>
    <xf numFmtId="49" fontId="3" fillId="0" borderId="5" xfId="0" applyFont="1" applyBorder="1" applyAlignment="1">
      <alignment horizontal="left"/>
    </xf>
    <xf numFmtId="49" fontId="3" fillId="0" borderId="3" xfId="0" applyFont="1" applyBorder="1" applyAlignment="1">
      <alignment horizontal="left"/>
    </xf>
    <xf numFmtId="49" fontId="3" fillId="0" borderId="4" xfId="0" applyFont="1" applyBorder="1" applyAlignment="1">
      <alignment horizontal="left"/>
    </xf>
    <xf numFmtId="49" fontId="3" fillId="0" borderId="5" xfId="0" applyFont="1" applyBorder="1" applyAlignment="1">
      <alignment horizontal="left"/>
    </xf>
    <xf numFmtId="49" fontId="3" fillId="0" borderId="1" xfId="0" applyFont="1" applyBorder="1" applyAlignment="1">
      <alignment horizontal="center"/>
    </xf>
    <xf numFmtId="49" fontId="3" fillId="0" borderId="1" xfId="0" applyFont="1" applyBorder="1" applyAlignment="1">
      <alignment horizontal="center"/>
    </xf>
    <xf numFmtId="49" fontId="9" fillId="0" borderId="3" xfId="0" applyFont="1" applyBorder="1" applyAlignment="1">
      <alignment horizontal="left" wrapText="1"/>
    </xf>
    <xf numFmtId="49" fontId="9" fillId="0" borderId="5" xfId="0" applyBorder="1" applyAlignment="1">
      <alignment horizontal="left" wrapText="1"/>
    </xf>
    <xf numFmtId="49" fontId="5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1" fontId="6" fillId="0" borderId="1" xfId="0" applyNumberFormat="1" applyBorder="1" applyAlignment="1">
      <alignment horizontal="center"/>
    </xf>
    <xf numFmtId="1" fontId="3" fillId="0" borderId="1" xfId="0" applyNumberFormat="1" applyBorder="1" applyAlignment="1">
      <alignment horizontal="left"/>
    </xf>
    <xf numFmtId="4" fontId="3" fillId="0" borderId="1" xfId="0" applyNumberFormat="1" applyBorder="1" applyAlignment="1">
      <alignment horizontal="center"/>
    </xf>
    <xf numFmtId="4" fontId="7" fillId="0" borderId="1" xfId="0" applyNumberFormat="1" applyFont="1" applyFill="1" applyBorder="1" applyAlignment="1">
      <alignment/>
    </xf>
    <xf numFmtId="1" fontId="15" fillId="0" borderId="3" xfId="0" applyNumberFormat="1" applyFont="1" applyBorder="1" applyAlignment="1">
      <alignment horizontal="left" wrapText="1"/>
    </xf>
    <xf numFmtId="1" fontId="15" fillId="0" borderId="5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center"/>
    </xf>
    <xf numFmtId="4" fontId="10" fillId="0" borderId="1" xfId="0" applyNumberFormat="1" applyBorder="1" applyAlignment="1">
      <alignment horizontal="center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1" fontId="3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Border="1" applyAlignment="1">
      <alignment horizontal="left"/>
    </xf>
    <xf numFmtId="4" fontId="3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9" fontId="6" fillId="0" borderId="1" xfId="0" applyBorder="1" applyAlignment="1">
      <alignment horizontal="left" wrapText="1"/>
    </xf>
    <xf numFmtId="4" fontId="14" fillId="0" borderId="1" xfId="0" applyNumberFormat="1" applyFont="1" applyBorder="1" applyAlignment="1">
      <alignment/>
    </xf>
    <xf numFmtId="49" fontId="5" fillId="0" borderId="1" xfId="0" applyBorder="1" applyAlignment="1">
      <alignment/>
    </xf>
    <xf numFmtId="4" fontId="16" fillId="0" borderId="1" xfId="0" applyNumberFormat="1" applyFont="1" applyBorder="1" applyAlignment="1">
      <alignment/>
    </xf>
    <xf numFmtId="49" fontId="3" fillId="0" borderId="3" xfId="0" applyBorder="1" applyAlignment="1">
      <alignment wrapText="1"/>
    </xf>
    <xf numFmtId="49" fontId="3" fillId="0" borderId="4" xfId="0" applyBorder="1" applyAlignment="1">
      <alignment wrapText="1"/>
    </xf>
    <xf numFmtId="49" fontId="3" fillId="0" borderId="5" xfId="0" applyBorder="1" applyAlignment="1">
      <alignment wrapText="1"/>
    </xf>
    <xf numFmtId="49" fontId="3" fillId="0" borderId="3" xfId="0" applyFont="1" applyBorder="1" applyAlignment="1">
      <alignment wrapText="1"/>
    </xf>
    <xf numFmtId="49" fontId="3" fillId="0" borderId="4" xfId="0" applyFont="1" applyBorder="1" applyAlignment="1">
      <alignment wrapText="1"/>
    </xf>
    <xf numFmtId="49" fontId="3" fillId="0" borderId="5" xfId="0" applyFont="1" applyBorder="1" applyAlignment="1">
      <alignment wrapText="1"/>
    </xf>
    <xf numFmtId="49" fontId="3" fillId="0" borderId="3" xfId="0" applyBorder="1" applyAlignment="1">
      <alignment/>
    </xf>
    <xf numFmtId="49" fontId="3" fillId="0" borderId="4" xfId="0" applyBorder="1" applyAlignment="1">
      <alignment/>
    </xf>
    <xf numFmtId="49" fontId="3" fillId="0" borderId="5" xfId="0" applyBorder="1" applyAlignment="1">
      <alignment/>
    </xf>
    <xf numFmtId="49" fontId="3" fillId="0" borderId="3" xfId="0" applyBorder="1" applyAlignment="1">
      <alignment horizontal="left"/>
    </xf>
    <xf numFmtId="49" fontId="3" fillId="0" borderId="4" xfId="0" applyBorder="1" applyAlignment="1">
      <alignment horizontal="left"/>
    </xf>
    <xf numFmtId="49" fontId="3" fillId="0" borderId="5" xfId="0" applyBorder="1" applyAlignment="1">
      <alignment horizontal="left"/>
    </xf>
    <xf numFmtId="49" fontId="3" fillId="0" borderId="3" xfId="0" applyFont="1" applyBorder="1" applyAlignment="1">
      <alignment horizontal="left"/>
    </xf>
    <xf numFmtId="49" fontId="3" fillId="0" borderId="4" xfId="0" applyFont="1" applyBorder="1" applyAlignment="1">
      <alignment horizontal="left"/>
    </xf>
    <xf numFmtId="49" fontId="3" fillId="0" borderId="5" xfId="0" applyFont="1" applyBorder="1" applyAlignment="1">
      <alignment horizontal="left"/>
    </xf>
    <xf numFmtId="49" fontId="10" fillId="0" borderId="1" xfId="0" applyFont="1" applyBorder="1" applyAlignment="1">
      <alignment horizontal="left" wrapText="1"/>
    </xf>
    <xf numFmtId="49" fontId="13" fillId="0" borderId="1" xfId="0" applyFont="1" applyBorder="1" applyAlignment="1">
      <alignment/>
    </xf>
    <xf numFmtId="49" fontId="6" fillId="0" borderId="1" xfId="0" applyFont="1" applyBorder="1" applyAlignment="1">
      <alignment wrapText="1"/>
    </xf>
    <xf numFmtId="49" fontId="6" fillId="0" borderId="1" xfId="0" applyFont="1" applyBorder="1" applyAlignment="1">
      <alignment horizontal="center" wrapText="1"/>
    </xf>
    <xf numFmtId="49" fontId="10" fillId="0" borderId="1" xfId="0" applyBorder="1" applyAlignment="1">
      <alignment horizontal="left" wrapText="1"/>
    </xf>
    <xf numFmtId="49" fontId="13" fillId="0" borderId="1" xfId="0" applyBorder="1" applyAlignment="1">
      <alignment/>
    </xf>
    <xf numFmtId="49" fontId="6" fillId="0" borderId="1" xfId="0" applyFont="1" applyBorder="1" applyAlignment="1">
      <alignment/>
    </xf>
    <xf numFmtId="49" fontId="6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9" fontId="10" fillId="0" borderId="1" xfId="0" applyFont="1" applyBorder="1" applyAlignment="1">
      <alignment horizontal="left"/>
    </xf>
    <xf numFmtId="4" fontId="12" fillId="0" borderId="3" xfId="0" applyNumberFormat="1" applyFont="1" applyBorder="1" applyAlignment="1">
      <alignment/>
    </xf>
    <xf numFmtId="49" fontId="3" fillId="0" borderId="4" xfId="0" applyBorder="1" applyAlignment="1">
      <alignment horizontal="left"/>
    </xf>
    <xf numFmtId="49" fontId="3" fillId="0" borderId="5" xfId="0" applyBorder="1" applyAlignment="1">
      <alignment horizontal="left"/>
    </xf>
    <xf numFmtId="4" fontId="12" fillId="0" borderId="6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12" fillId="0" borderId="1" xfId="0" applyNumberFormat="1" applyFont="1" applyBorder="1" applyAlignment="1">
      <alignment/>
    </xf>
    <xf numFmtId="49" fontId="6" fillId="0" borderId="1" xfId="0" applyBorder="1" applyAlignment="1">
      <alignment horizontal="left"/>
    </xf>
    <xf numFmtId="49" fontId="10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49" fontId="10" fillId="0" borderId="1" xfId="0" applyFont="1" applyBorder="1" applyAlignment="1">
      <alignment horizontal="left"/>
    </xf>
    <xf numFmtId="4" fontId="18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 applyProtection="1">
      <alignment horizontal="right"/>
      <protection/>
    </xf>
    <xf numFmtId="49" fontId="3" fillId="0" borderId="3" xfId="0" applyFont="1" applyBorder="1" applyAlignment="1">
      <alignment horizontal="left" wrapText="1"/>
    </xf>
    <xf numFmtId="49" fontId="3" fillId="0" borderId="4" xfId="0" applyFont="1" applyBorder="1" applyAlignment="1">
      <alignment horizontal="left" wrapText="1"/>
    </xf>
    <xf numFmtId="49" fontId="3" fillId="0" borderId="5" xfId="0" applyFont="1" applyBorder="1" applyAlignment="1">
      <alignment horizontal="left" wrapText="1"/>
    </xf>
    <xf numFmtId="49" fontId="3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9" fontId="3" fillId="0" borderId="1" xfId="0" applyFont="1" applyBorder="1" applyAlignment="1">
      <alignment horizontal="left"/>
    </xf>
    <xf numFmtId="49" fontId="19" fillId="0" borderId="1" xfId="0" applyBorder="1" applyAlignment="1">
      <alignment horizontal="left"/>
    </xf>
    <xf numFmtId="49" fontId="19" fillId="0" borderId="1" xfId="0" applyBorder="1" applyAlignment="1">
      <alignment horizontal="center"/>
    </xf>
    <xf numFmtId="49" fontId="20" fillId="0" borderId="1" xfId="0" applyBorder="1" applyAlignment="1">
      <alignment horizontal="center"/>
    </xf>
    <xf numFmtId="49" fontId="9" fillId="0" borderId="1" xfId="0" applyBorder="1" applyAlignment="1">
      <alignment horizontal="center"/>
    </xf>
    <xf numFmtId="49" fontId="9" fillId="0" borderId="1" xfId="0" applyFont="1" applyBorder="1" applyAlignment="1">
      <alignment horizontal="left" wrapText="1"/>
    </xf>
    <xf numFmtId="49" fontId="21" fillId="0" borderId="1" xfId="0" applyBorder="1" applyAlignment="1">
      <alignment horizontal="center"/>
    </xf>
    <xf numFmtId="49" fontId="3" fillId="0" borderId="1" xfId="0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left" wrapText="1"/>
    </xf>
    <xf numFmtId="4" fontId="3" fillId="0" borderId="4" xfId="0" applyNumberFormat="1" applyBorder="1" applyAlignment="1">
      <alignment horizontal="left" wrapText="1"/>
    </xf>
    <xf numFmtId="4" fontId="3" fillId="0" borderId="5" xfId="0" applyNumberFormat="1" applyBorder="1" applyAlignment="1">
      <alignment horizontal="left" wrapText="1"/>
    </xf>
    <xf numFmtId="49" fontId="10" fillId="0" borderId="1" xfId="0" applyFont="1" applyBorder="1" applyAlignment="1">
      <alignment horizontal="left" wrapText="1"/>
    </xf>
    <xf numFmtId="4" fontId="12" fillId="0" borderId="1" xfId="0" applyNumberFormat="1" applyFont="1" applyFill="1" applyBorder="1" applyAlignment="1">
      <alignment horizontal="right"/>
    </xf>
    <xf numFmtId="49" fontId="3" fillId="0" borderId="1" xfId="0" applyBorder="1" applyAlignment="1">
      <alignment horizontal="left"/>
    </xf>
    <xf numFmtId="49" fontId="3" fillId="0" borderId="1" xfId="0" applyFont="1" applyBorder="1" applyAlignment="1">
      <alignment horizontal="center"/>
    </xf>
    <xf numFmtId="4" fontId="12" fillId="0" borderId="1" xfId="0" applyNumberFormat="1" applyFont="1" applyFill="1" applyBorder="1" applyAlignment="1">
      <alignment/>
    </xf>
    <xf numFmtId="49" fontId="3" fillId="0" borderId="1" xfId="0" applyFont="1" applyBorder="1" applyAlignment="1">
      <alignment horizontal="left"/>
    </xf>
    <xf numFmtId="49" fontId="3" fillId="0" borderId="1" xfId="0" applyBorder="1" applyAlignment="1">
      <alignment horizontal="left"/>
    </xf>
    <xf numFmtId="49" fontId="10" fillId="0" borderId="1" xfId="0" applyBorder="1" applyAlignment="1">
      <alignment horizontal="left"/>
    </xf>
    <xf numFmtId="49" fontId="10" fillId="0" borderId="1" xfId="0" applyFont="1" applyBorder="1" applyAlignment="1">
      <alignment horizontal="left"/>
    </xf>
    <xf numFmtId="49" fontId="6" fillId="0" borderId="1" xfId="0" applyFont="1" applyBorder="1" applyAlignment="1">
      <alignment horizontal="left" wrapText="1"/>
    </xf>
    <xf numFmtId="49" fontId="21" fillId="0" borderId="1" xfId="0" applyBorder="1" applyAlignment="1">
      <alignment horizontal="left"/>
    </xf>
    <xf numFmtId="49" fontId="9" fillId="0" borderId="1" xfId="0" applyBorder="1" applyAlignment="1">
      <alignment horizontal="left"/>
    </xf>
    <xf numFmtId="49" fontId="3" fillId="0" borderId="1" xfId="0" applyFont="1" applyBorder="1" applyAlignment="1">
      <alignment horizontal="left" wrapText="1"/>
    </xf>
    <xf numFmtId="49" fontId="3" fillId="0" borderId="1" xfId="0" applyFont="1" applyBorder="1" applyAlignment="1">
      <alignment horizontal="left" wrapText="1"/>
    </xf>
    <xf numFmtId="4" fontId="16" fillId="0" borderId="1" xfId="0" applyNumberFormat="1" applyFont="1" applyBorder="1" applyAlignment="1">
      <alignment horizontal="right"/>
    </xf>
    <xf numFmtId="49" fontId="3" fillId="0" borderId="1" xfId="0" applyBorder="1" applyAlignment="1">
      <alignment horizontal="left" wrapText="1"/>
    </xf>
    <xf numFmtId="49" fontId="3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22" fillId="0" borderId="0" xfId="0" applyAlignment="1">
      <alignment/>
    </xf>
    <xf numFmtId="0" fontId="0" fillId="0" borderId="0" xfId="0" applyFont="1" applyAlignment="1">
      <alignment/>
    </xf>
    <xf numFmtId="49" fontId="23" fillId="0" borderId="0" xfId="0" applyAlignment="1">
      <alignment/>
    </xf>
    <xf numFmtId="3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2" fillId="0" borderId="0" xfId="0" applyFont="1" applyAlignment="1">
      <alignment/>
    </xf>
    <xf numFmtId="49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workbookViewId="0" topLeftCell="A1">
      <selection activeCell="A14" sqref="A14:B14"/>
    </sheetView>
  </sheetViews>
  <sheetFormatPr defaultColWidth="9.140625" defaultRowHeight="12.75"/>
  <cols>
    <col min="1" max="1" width="31.8515625" style="0" customWidth="1"/>
    <col min="2" max="2" width="10.57421875" style="0" customWidth="1"/>
    <col min="3" max="3" width="10.7109375" style="0" customWidth="1"/>
    <col min="4" max="4" width="9.57421875" style="0" customWidth="1"/>
    <col min="5" max="5" width="15.28125" style="0" customWidth="1"/>
    <col min="6" max="6" width="15.00390625" style="0" customWidth="1"/>
    <col min="7" max="7" width="16.00390625" style="0" customWidth="1"/>
    <col min="8" max="8" width="14.57421875" style="0" customWidth="1"/>
  </cols>
  <sheetData>
    <row r="1" spans="1:8" ht="16.5" customHeight="1">
      <c r="A1" s="1"/>
      <c r="B1" s="1"/>
      <c r="C1" s="1"/>
      <c r="D1" s="1"/>
      <c r="E1" s="1"/>
      <c r="F1" s="2"/>
      <c r="G1" s="1"/>
      <c r="H1" s="1"/>
    </row>
    <row r="2" spans="1:8" ht="20.25" customHeight="1">
      <c r="A2" s="3" t="s">
        <v>0</v>
      </c>
      <c r="B2" s="1"/>
      <c r="C2" s="1"/>
      <c r="D2" s="1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2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23.25" customHeight="1">
      <c r="A5" s="4" t="s">
        <v>1</v>
      </c>
      <c r="B5" s="4" t="s">
        <v>2</v>
      </c>
      <c r="C5" s="4"/>
      <c r="D5" s="4"/>
      <c r="E5" s="5" t="s">
        <v>3</v>
      </c>
      <c r="F5" s="5" t="s">
        <v>4</v>
      </c>
      <c r="G5" s="5" t="s">
        <v>5</v>
      </c>
      <c r="H5" s="5" t="s">
        <v>6</v>
      </c>
    </row>
    <row r="6" spans="1:8" ht="21" customHeight="1">
      <c r="A6" s="6"/>
      <c r="B6" s="7" t="s">
        <v>7</v>
      </c>
      <c r="C6" s="7" t="s">
        <v>8</v>
      </c>
      <c r="D6" s="8" t="s">
        <v>9</v>
      </c>
      <c r="E6" s="9"/>
      <c r="F6" s="9"/>
      <c r="G6" s="9"/>
      <c r="H6" s="9"/>
    </row>
    <row r="7" spans="1:8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0.25" customHeight="1">
      <c r="A8" s="11" t="s">
        <v>10</v>
      </c>
      <c r="B8" s="12" t="s">
        <v>11</v>
      </c>
      <c r="C8" s="13"/>
      <c r="D8" s="14"/>
      <c r="E8" s="15">
        <f>SUM(E9)</f>
        <v>35000</v>
      </c>
      <c r="F8" s="15">
        <f>SUM(F9)</f>
        <v>35000</v>
      </c>
      <c r="G8" s="15">
        <f>G9</f>
        <v>31800</v>
      </c>
      <c r="H8" s="16">
        <f aca="true" t="shared" si="0" ref="H8:H39">G8/F8*100</f>
        <v>90.85714285714286</v>
      </c>
    </row>
    <row r="9" spans="1:8" ht="34.5" customHeight="1">
      <c r="A9" s="17" t="s">
        <v>12</v>
      </c>
      <c r="B9" s="17"/>
      <c r="C9" s="18" t="s">
        <v>13</v>
      </c>
      <c r="D9" s="14"/>
      <c r="E9" s="19">
        <f>SUM(E10)</f>
        <v>35000</v>
      </c>
      <c r="F9" s="19">
        <f>SUM(F10)</f>
        <v>35000</v>
      </c>
      <c r="G9" s="19">
        <f>SUM(G10)</f>
        <v>31800</v>
      </c>
      <c r="H9" s="20">
        <f t="shared" si="0"/>
        <v>90.85714285714286</v>
      </c>
    </row>
    <row r="10" spans="1:8" ht="16.5" customHeight="1">
      <c r="A10" s="21" t="s">
        <v>14</v>
      </c>
      <c r="B10" s="21"/>
      <c r="C10" s="21"/>
      <c r="D10" s="14" t="s">
        <v>15</v>
      </c>
      <c r="E10" s="22">
        <v>35000</v>
      </c>
      <c r="F10" s="22">
        <v>35000</v>
      </c>
      <c r="G10" s="23">
        <v>31800</v>
      </c>
      <c r="H10" s="24">
        <f t="shared" si="0"/>
        <v>90.85714285714286</v>
      </c>
    </row>
    <row r="11" spans="1:8" ht="19.5" customHeight="1">
      <c r="A11" s="11" t="s">
        <v>16</v>
      </c>
      <c r="B11" s="12" t="s">
        <v>17</v>
      </c>
      <c r="C11" s="13"/>
      <c r="D11" s="14"/>
      <c r="E11" s="15">
        <f>SUM(E12+E14)</f>
        <v>339454</v>
      </c>
      <c r="F11" s="15">
        <f>SUM(F12+F14)</f>
        <v>346624.38</v>
      </c>
      <c r="G11" s="15">
        <f>SUM(G12+G14)</f>
        <v>346624.37</v>
      </c>
      <c r="H11" s="16">
        <f t="shared" si="0"/>
        <v>99.9999971150327</v>
      </c>
    </row>
    <row r="12" spans="1:8" ht="20.25" customHeight="1">
      <c r="A12" s="25" t="s">
        <v>18</v>
      </c>
      <c r="B12" s="25"/>
      <c r="C12" s="18" t="s">
        <v>19</v>
      </c>
      <c r="D12" s="26"/>
      <c r="E12" s="19">
        <f>SUM(E13)</f>
        <v>256154</v>
      </c>
      <c r="F12" s="19">
        <f>SUM(F13)</f>
        <v>263324.38</v>
      </c>
      <c r="G12" s="19">
        <f>SUM(G13)</f>
        <v>263324.37</v>
      </c>
      <c r="H12" s="20">
        <f t="shared" si="0"/>
        <v>99.99999620240251</v>
      </c>
    </row>
    <row r="13" spans="1:8" ht="18" customHeight="1">
      <c r="A13" s="27" t="s">
        <v>20</v>
      </c>
      <c r="B13" s="27"/>
      <c r="C13" s="27"/>
      <c r="D13" s="28" t="s">
        <v>21</v>
      </c>
      <c r="E13" s="22">
        <v>256154</v>
      </c>
      <c r="F13" s="29">
        <v>263324.38</v>
      </c>
      <c r="G13" s="29">
        <v>263324.37</v>
      </c>
      <c r="H13" s="24">
        <f t="shared" si="0"/>
        <v>99.99999620240251</v>
      </c>
    </row>
    <row r="14" spans="1:8" ht="21" customHeight="1">
      <c r="A14" s="25" t="s">
        <v>22</v>
      </c>
      <c r="B14" s="25"/>
      <c r="C14" s="18" t="s">
        <v>23</v>
      </c>
      <c r="D14" s="26"/>
      <c r="E14" s="19">
        <f>SUM(E15:E15)</f>
        <v>83300</v>
      </c>
      <c r="F14" s="19">
        <f>SUM(F15:F15)</f>
        <v>83300</v>
      </c>
      <c r="G14" s="19">
        <f>SUM(G15:G15)</f>
        <v>83300</v>
      </c>
      <c r="H14" s="20">
        <f t="shared" si="0"/>
        <v>100</v>
      </c>
    </row>
    <row r="15" spans="1:8" ht="17.25" customHeight="1">
      <c r="A15" s="21" t="s">
        <v>14</v>
      </c>
      <c r="B15" s="21"/>
      <c r="C15" s="21"/>
      <c r="D15" s="14" t="s">
        <v>15</v>
      </c>
      <c r="E15" s="22">
        <v>83300</v>
      </c>
      <c r="F15" s="22">
        <v>83300</v>
      </c>
      <c r="G15" s="29">
        <v>83300</v>
      </c>
      <c r="H15" s="24">
        <f t="shared" si="0"/>
        <v>100</v>
      </c>
    </row>
    <row r="16" spans="1:8" ht="18.75" customHeight="1">
      <c r="A16" s="30" t="s">
        <v>24</v>
      </c>
      <c r="B16" s="12" t="s">
        <v>25</v>
      </c>
      <c r="C16" s="14"/>
      <c r="D16" s="31"/>
      <c r="E16" s="32">
        <v>3523536</v>
      </c>
      <c r="F16" s="32">
        <f>SUM(F17)</f>
        <v>4593419</v>
      </c>
      <c r="G16" s="32">
        <f>SUM(G17)</f>
        <v>4560366.649999999</v>
      </c>
      <c r="H16" s="16">
        <f t="shared" si="0"/>
        <v>99.28044121383222</v>
      </c>
    </row>
    <row r="17" spans="1:8" ht="18.75" customHeight="1">
      <c r="A17" s="25" t="s">
        <v>26</v>
      </c>
      <c r="B17" s="25"/>
      <c r="C17" s="18" t="s">
        <v>27</v>
      </c>
      <c r="D17" s="31"/>
      <c r="E17" s="33">
        <f>SUM(E18:E36)</f>
        <v>3523536</v>
      </c>
      <c r="F17" s="33">
        <f>SUM(F18:F36)</f>
        <v>4593419</v>
      </c>
      <c r="G17" s="33">
        <f>SUM(G18:G36)</f>
        <v>4560366.649999999</v>
      </c>
      <c r="H17" s="20">
        <f t="shared" si="0"/>
        <v>99.28044121383222</v>
      </c>
    </row>
    <row r="18" spans="1:8" ht="15" customHeight="1">
      <c r="A18" s="34" t="s">
        <v>28</v>
      </c>
      <c r="B18" s="21"/>
      <c r="C18" s="21"/>
      <c r="D18" s="35" t="s">
        <v>29</v>
      </c>
      <c r="E18" s="36">
        <v>15800</v>
      </c>
      <c r="F18" s="36">
        <v>11128.15</v>
      </c>
      <c r="G18" s="36">
        <v>11128.15</v>
      </c>
      <c r="H18" s="24">
        <f t="shared" si="0"/>
        <v>100</v>
      </c>
    </row>
    <row r="19" spans="1:8" ht="15" customHeight="1">
      <c r="A19" s="21" t="s">
        <v>30</v>
      </c>
      <c r="B19" s="21"/>
      <c r="C19" s="21"/>
      <c r="D19" s="35" t="s">
        <v>31</v>
      </c>
      <c r="E19" s="36">
        <v>411400</v>
      </c>
      <c r="F19" s="36">
        <v>416800</v>
      </c>
      <c r="G19" s="36">
        <v>416800</v>
      </c>
      <c r="H19" s="24">
        <f t="shared" si="0"/>
        <v>100</v>
      </c>
    </row>
    <row r="20" spans="1:8" ht="15" customHeight="1">
      <c r="A20" s="34" t="s">
        <v>32</v>
      </c>
      <c r="B20" s="21"/>
      <c r="C20" s="21"/>
      <c r="D20" s="14" t="s">
        <v>33</v>
      </c>
      <c r="E20" s="36">
        <v>32500</v>
      </c>
      <c r="F20" s="36">
        <v>32206</v>
      </c>
      <c r="G20" s="36">
        <v>32206</v>
      </c>
      <c r="H20" s="24">
        <f t="shared" si="0"/>
        <v>100</v>
      </c>
    </row>
    <row r="21" spans="1:8" ht="15" customHeight="1">
      <c r="A21" s="34" t="s">
        <v>34</v>
      </c>
      <c r="B21" s="21"/>
      <c r="C21" s="21"/>
      <c r="D21" s="14" t="s">
        <v>35</v>
      </c>
      <c r="E21" s="23">
        <v>75200</v>
      </c>
      <c r="F21" s="23">
        <v>75168.51</v>
      </c>
      <c r="G21" s="23">
        <v>75168.5</v>
      </c>
      <c r="H21" s="24">
        <f t="shared" si="0"/>
        <v>99.99998669655685</v>
      </c>
    </row>
    <row r="22" spans="1:8" ht="15" customHeight="1">
      <c r="A22" s="21" t="s">
        <v>36</v>
      </c>
      <c r="B22" s="21"/>
      <c r="C22" s="21"/>
      <c r="D22" s="14" t="s">
        <v>37</v>
      </c>
      <c r="E22" s="23">
        <v>9900</v>
      </c>
      <c r="F22" s="23">
        <v>10480.36</v>
      </c>
      <c r="G22" s="23">
        <v>10480.36</v>
      </c>
      <c r="H22" s="24">
        <f t="shared" si="0"/>
        <v>100</v>
      </c>
    </row>
    <row r="23" spans="1:8" ht="15" customHeight="1">
      <c r="A23" s="34" t="s">
        <v>38</v>
      </c>
      <c r="B23" s="21"/>
      <c r="C23" s="21"/>
      <c r="D23" s="14" t="s">
        <v>39</v>
      </c>
      <c r="E23" s="23">
        <v>1000</v>
      </c>
      <c r="F23" s="23">
        <v>50668.68</v>
      </c>
      <c r="G23" s="23">
        <v>50668.68</v>
      </c>
      <c r="H23" s="24">
        <f t="shared" si="0"/>
        <v>100</v>
      </c>
    </row>
    <row r="24" spans="1:8" ht="15" customHeight="1">
      <c r="A24" s="21" t="s">
        <v>40</v>
      </c>
      <c r="B24" s="21"/>
      <c r="C24" s="21"/>
      <c r="D24" s="14" t="s">
        <v>41</v>
      </c>
      <c r="E24" s="23">
        <v>257550</v>
      </c>
      <c r="F24" s="23">
        <v>281550</v>
      </c>
      <c r="G24" s="23">
        <v>280231.33</v>
      </c>
      <c r="H24" s="24">
        <f t="shared" si="0"/>
        <v>99.5316391404724</v>
      </c>
    </row>
    <row r="25" spans="1:8" ht="15" customHeight="1">
      <c r="A25" s="34" t="s">
        <v>42</v>
      </c>
      <c r="B25" s="21"/>
      <c r="C25" s="21"/>
      <c r="D25" s="14" t="s">
        <v>43</v>
      </c>
      <c r="E25" s="23">
        <v>32200</v>
      </c>
      <c r="F25" s="23">
        <v>29794.19</v>
      </c>
      <c r="G25" s="23">
        <v>29794.19</v>
      </c>
      <c r="H25" s="24">
        <f t="shared" si="0"/>
        <v>100</v>
      </c>
    </row>
    <row r="26" spans="1:8" ht="15" customHeight="1">
      <c r="A26" s="21" t="s">
        <v>44</v>
      </c>
      <c r="B26" s="21"/>
      <c r="C26" s="21"/>
      <c r="D26" s="14" t="s">
        <v>45</v>
      </c>
      <c r="E26" s="23">
        <v>1276961</v>
      </c>
      <c r="F26" s="23">
        <v>443430.45</v>
      </c>
      <c r="G26" s="23">
        <v>443430.45</v>
      </c>
      <c r="H26" s="24">
        <f t="shared" si="0"/>
        <v>100</v>
      </c>
    </row>
    <row r="27" spans="1:8" ht="15" customHeight="1">
      <c r="A27" s="34" t="s">
        <v>14</v>
      </c>
      <c r="B27" s="21"/>
      <c r="C27" s="21"/>
      <c r="D27" s="14" t="s">
        <v>15</v>
      </c>
      <c r="E27" s="23">
        <v>15400</v>
      </c>
      <c r="F27" s="23">
        <v>702493.52</v>
      </c>
      <c r="G27" s="23">
        <v>700963.59</v>
      </c>
      <c r="H27" s="24">
        <f t="shared" si="0"/>
        <v>99.78221436120862</v>
      </c>
    </row>
    <row r="28" spans="1:8" ht="15" customHeight="1">
      <c r="A28" s="21" t="s">
        <v>46</v>
      </c>
      <c r="B28" s="21"/>
      <c r="C28" s="21"/>
      <c r="D28" s="14" t="s">
        <v>47</v>
      </c>
      <c r="E28" s="23">
        <v>1000</v>
      </c>
      <c r="F28" s="23">
        <v>305.2</v>
      </c>
      <c r="G28" s="23">
        <v>305.2</v>
      </c>
      <c r="H28" s="24">
        <f t="shared" si="0"/>
        <v>100</v>
      </c>
    </row>
    <row r="29" spans="1:8" ht="15" customHeight="1">
      <c r="A29" s="34" t="s">
        <v>48</v>
      </c>
      <c r="B29" s="21"/>
      <c r="C29" s="21"/>
      <c r="D29" s="14" t="s">
        <v>49</v>
      </c>
      <c r="E29" s="23">
        <v>16700</v>
      </c>
      <c r="F29" s="23">
        <v>14000</v>
      </c>
      <c r="G29" s="23">
        <v>14000</v>
      </c>
      <c r="H29" s="24">
        <f t="shared" si="0"/>
        <v>100</v>
      </c>
    </row>
    <row r="30" spans="1:8" ht="15" customHeight="1">
      <c r="A30" s="34" t="s">
        <v>50</v>
      </c>
      <c r="B30" s="21"/>
      <c r="C30" s="21"/>
      <c r="D30" s="14" t="s">
        <v>51</v>
      </c>
      <c r="E30" s="23">
        <v>10900</v>
      </c>
      <c r="F30" s="23">
        <v>8775.51</v>
      </c>
      <c r="G30" s="23">
        <v>8775.51</v>
      </c>
      <c r="H30" s="24">
        <f t="shared" si="0"/>
        <v>100</v>
      </c>
    </row>
    <row r="31" spans="1:8" ht="15" customHeight="1">
      <c r="A31" s="21" t="s">
        <v>52</v>
      </c>
      <c r="B31" s="21"/>
      <c r="C31" s="21"/>
      <c r="D31" s="14" t="s">
        <v>53</v>
      </c>
      <c r="E31" s="23">
        <v>4400</v>
      </c>
      <c r="F31" s="23">
        <v>4398</v>
      </c>
      <c r="G31" s="23">
        <v>4398</v>
      </c>
      <c r="H31" s="24">
        <f t="shared" si="0"/>
        <v>100</v>
      </c>
    </row>
    <row r="32" spans="1:8" ht="15" customHeight="1">
      <c r="A32" s="34" t="s">
        <v>54</v>
      </c>
      <c r="B32" s="21"/>
      <c r="C32" s="21"/>
      <c r="D32" s="35" t="s">
        <v>55</v>
      </c>
      <c r="E32" s="23">
        <v>2600</v>
      </c>
      <c r="F32" s="23">
        <v>296.61</v>
      </c>
      <c r="G32" s="23">
        <v>296.61</v>
      </c>
      <c r="H32" s="24">
        <f t="shared" si="0"/>
        <v>100</v>
      </c>
    </row>
    <row r="33" spans="1:8" ht="15" customHeight="1">
      <c r="A33" s="21" t="s">
        <v>56</v>
      </c>
      <c r="B33" s="21"/>
      <c r="C33" s="21"/>
      <c r="D33" s="35" t="s">
        <v>57</v>
      </c>
      <c r="E33" s="23">
        <v>25</v>
      </c>
      <c r="F33" s="23">
        <v>13.34</v>
      </c>
      <c r="G33" s="23">
        <v>13.34</v>
      </c>
      <c r="H33" s="24">
        <f t="shared" si="0"/>
        <v>100</v>
      </c>
    </row>
    <row r="34" spans="1:8" ht="28.5" customHeight="1">
      <c r="A34" s="37" t="s">
        <v>58</v>
      </c>
      <c r="B34" s="37"/>
      <c r="C34" s="37"/>
      <c r="D34" s="14" t="s">
        <v>59</v>
      </c>
      <c r="E34" s="23">
        <v>440000</v>
      </c>
      <c r="F34" s="23">
        <v>332653</v>
      </c>
      <c r="G34" s="23">
        <v>307952.58</v>
      </c>
      <c r="H34" s="24">
        <f t="shared" si="0"/>
        <v>92.57471900148204</v>
      </c>
    </row>
    <row r="35" spans="1:8" ht="15" customHeight="1">
      <c r="A35" s="38" t="s">
        <v>60</v>
      </c>
      <c r="B35" s="38"/>
      <c r="C35" s="38"/>
      <c r="D35" s="35" t="s">
        <v>61</v>
      </c>
      <c r="E35" s="23">
        <v>920000</v>
      </c>
      <c r="F35" s="23">
        <v>1969257.48</v>
      </c>
      <c r="G35" s="23">
        <v>1964729.77</v>
      </c>
      <c r="H35" s="24">
        <f t="shared" si="0"/>
        <v>99.77008034520706</v>
      </c>
    </row>
    <row r="36" spans="1:8" ht="39.75" customHeight="1">
      <c r="A36" s="39" t="s">
        <v>62</v>
      </c>
      <c r="B36" s="40"/>
      <c r="C36" s="41"/>
      <c r="D36" s="35" t="s">
        <v>63</v>
      </c>
      <c r="E36" s="23"/>
      <c r="F36" s="23">
        <v>210000</v>
      </c>
      <c r="G36" s="23">
        <v>209024.39</v>
      </c>
      <c r="H36" s="24">
        <f t="shared" si="0"/>
        <v>99.53542380952382</v>
      </c>
    </row>
    <row r="37" spans="1:8" ht="21" customHeight="1">
      <c r="A37" s="42" t="s">
        <v>64</v>
      </c>
      <c r="B37" s="12" t="s">
        <v>65</v>
      </c>
      <c r="C37" s="13"/>
      <c r="D37" s="14"/>
      <c r="E37" s="32">
        <f>E38</f>
        <v>5000</v>
      </c>
      <c r="F37" s="32">
        <f>SUM(F38)</f>
        <v>3300</v>
      </c>
      <c r="G37" s="32">
        <f>SUM(G38)</f>
        <v>2999.78</v>
      </c>
      <c r="H37" s="16">
        <f t="shared" si="0"/>
        <v>90.90242424242425</v>
      </c>
    </row>
    <row r="38" spans="1:8" ht="18.75" customHeight="1">
      <c r="A38" s="17" t="s">
        <v>66</v>
      </c>
      <c r="B38" s="17"/>
      <c r="C38" s="18" t="s">
        <v>67</v>
      </c>
      <c r="D38" s="43"/>
      <c r="E38" s="33">
        <v>5000</v>
      </c>
      <c r="F38" s="19">
        <f>SUM(F39:F40)</f>
        <v>3300</v>
      </c>
      <c r="G38" s="19">
        <f>SUM(G39:G40)</f>
        <v>2999.78</v>
      </c>
      <c r="H38" s="20">
        <f t="shared" si="0"/>
        <v>90.90242424242425</v>
      </c>
    </row>
    <row r="39" spans="1:8" ht="16.5" customHeight="1">
      <c r="A39" s="44" t="s">
        <v>40</v>
      </c>
      <c r="B39" s="44"/>
      <c r="C39" s="44"/>
      <c r="D39" s="28" t="s">
        <v>41</v>
      </c>
      <c r="E39" s="29">
        <v>3000</v>
      </c>
      <c r="F39" s="29">
        <v>600</v>
      </c>
      <c r="G39" s="29">
        <v>500</v>
      </c>
      <c r="H39" s="24">
        <f t="shared" si="0"/>
        <v>83.33333333333334</v>
      </c>
    </row>
    <row r="40" spans="1:8" ht="16.5" customHeight="1">
      <c r="A40" s="21" t="s">
        <v>14</v>
      </c>
      <c r="B40" s="21"/>
      <c r="C40" s="21"/>
      <c r="D40" s="28" t="s">
        <v>15</v>
      </c>
      <c r="E40" s="45">
        <v>2000</v>
      </c>
      <c r="F40" s="45">
        <v>2700</v>
      </c>
      <c r="G40" s="29">
        <v>2499.78</v>
      </c>
      <c r="H40" s="24">
        <f aca="true" t="shared" si="1" ref="H40:H71">G40/F40*100</f>
        <v>92.58444444444444</v>
      </c>
    </row>
    <row r="41" spans="1:8" ht="21.75" customHeight="1">
      <c r="A41" s="42" t="s">
        <v>68</v>
      </c>
      <c r="B41" s="12" t="s">
        <v>69</v>
      </c>
      <c r="C41" s="13"/>
      <c r="D41" s="14"/>
      <c r="E41" s="32">
        <f>E42</f>
        <v>20000</v>
      </c>
      <c r="F41" s="32">
        <f>F42</f>
        <v>34429.56</v>
      </c>
      <c r="G41" s="32">
        <f>G42</f>
        <v>33820.11</v>
      </c>
      <c r="H41" s="16">
        <f t="shared" si="1"/>
        <v>98.22986410514687</v>
      </c>
    </row>
    <row r="42" spans="1:8" ht="33.75" customHeight="1">
      <c r="A42" s="17" t="s">
        <v>70</v>
      </c>
      <c r="B42" s="17"/>
      <c r="C42" s="18" t="s">
        <v>71</v>
      </c>
      <c r="D42" s="43"/>
      <c r="E42" s="19">
        <f>SUM(E43:E47)</f>
        <v>20000</v>
      </c>
      <c r="F42" s="19">
        <f>SUM(F43:F47)</f>
        <v>34429.56</v>
      </c>
      <c r="G42" s="19">
        <f>SUM(G43:G47)</f>
        <v>33820.11</v>
      </c>
      <c r="H42" s="20">
        <f t="shared" si="1"/>
        <v>98.22986410514687</v>
      </c>
    </row>
    <row r="43" spans="1:8" ht="15" customHeight="1">
      <c r="A43" s="46" t="s">
        <v>48</v>
      </c>
      <c r="B43" s="47"/>
      <c r="C43" s="48"/>
      <c r="D43" s="49" t="s">
        <v>49</v>
      </c>
      <c r="E43" s="22"/>
      <c r="F43" s="22">
        <v>7.56</v>
      </c>
      <c r="G43" s="22">
        <v>7.56</v>
      </c>
      <c r="H43" s="24">
        <f t="shared" si="1"/>
        <v>100</v>
      </c>
    </row>
    <row r="44" spans="1:8" ht="18.75" customHeight="1">
      <c r="A44" s="50" t="s">
        <v>72</v>
      </c>
      <c r="B44" s="50"/>
      <c r="C44" s="50"/>
      <c r="D44" s="49" t="s">
        <v>73</v>
      </c>
      <c r="E44" s="22"/>
      <c r="F44" s="22">
        <v>8489</v>
      </c>
      <c r="G44" s="22">
        <v>7879.95</v>
      </c>
      <c r="H44" s="24">
        <f t="shared" si="1"/>
        <v>92.82542113323123</v>
      </c>
    </row>
    <row r="45" spans="1:8" ht="27" customHeight="1">
      <c r="A45" s="51" t="s">
        <v>74</v>
      </c>
      <c r="B45" s="52"/>
      <c r="C45" s="53"/>
      <c r="D45" s="49" t="s">
        <v>75</v>
      </c>
      <c r="E45" s="22"/>
      <c r="F45" s="22">
        <v>12640</v>
      </c>
      <c r="G45" s="22">
        <v>12640</v>
      </c>
      <c r="H45" s="24">
        <f t="shared" si="1"/>
        <v>100</v>
      </c>
    </row>
    <row r="46" spans="1:8" ht="15" customHeight="1">
      <c r="A46" s="54" t="s">
        <v>76</v>
      </c>
      <c r="B46" s="55"/>
      <c r="C46" s="56"/>
      <c r="D46" s="49" t="s">
        <v>77</v>
      </c>
      <c r="E46" s="22"/>
      <c r="F46" s="22">
        <v>2276</v>
      </c>
      <c r="G46" s="22">
        <v>2276</v>
      </c>
      <c r="H46" s="24">
        <f t="shared" si="1"/>
        <v>100</v>
      </c>
    </row>
    <row r="47" spans="1:8" ht="15" customHeight="1">
      <c r="A47" s="21" t="s">
        <v>14</v>
      </c>
      <c r="B47" s="21"/>
      <c r="C47" s="21"/>
      <c r="D47" s="14" t="s">
        <v>15</v>
      </c>
      <c r="E47" s="22">
        <v>20000</v>
      </c>
      <c r="F47" s="23">
        <v>11017</v>
      </c>
      <c r="G47" s="29">
        <v>11016.6</v>
      </c>
      <c r="H47" s="24">
        <f t="shared" si="1"/>
        <v>99.99636924752654</v>
      </c>
    </row>
    <row r="48" spans="1:8" ht="19.5" customHeight="1">
      <c r="A48" s="42" t="s">
        <v>78</v>
      </c>
      <c r="B48" s="12" t="s">
        <v>79</v>
      </c>
      <c r="C48" s="13"/>
      <c r="D48" s="14"/>
      <c r="E48" s="32">
        <f>E49+E51+E53</f>
        <v>254000</v>
      </c>
      <c r="F48" s="32">
        <f>F49+F51+F53</f>
        <v>323300</v>
      </c>
      <c r="G48" s="32">
        <f>G49+G51+G53</f>
        <v>323300</v>
      </c>
      <c r="H48" s="16">
        <f t="shared" si="1"/>
        <v>100</v>
      </c>
    </row>
    <row r="49" spans="1:8" ht="33" customHeight="1">
      <c r="A49" s="17" t="s">
        <v>80</v>
      </c>
      <c r="B49" s="17"/>
      <c r="C49" s="18" t="s">
        <v>81</v>
      </c>
      <c r="D49" s="13"/>
      <c r="E49" s="19">
        <f>SUM(E50)</f>
        <v>30000</v>
      </c>
      <c r="F49" s="19">
        <f>SUM(F50)</f>
        <v>50000</v>
      </c>
      <c r="G49" s="19">
        <f>SUM(G50)</f>
        <v>50000</v>
      </c>
      <c r="H49" s="20">
        <f t="shared" si="1"/>
        <v>100</v>
      </c>
    </row>
    <row r="50" spans="1:8" ht="15.75" customHeight="1">
      <c r="A50" s="21" t="s">
        <v>14</v>
      </c>
      <c r="B50" s="21"/>
      <c r="C50" s="21"/>
      <c r="D50" s="14" t="s">
        <v>15</v>
      </c>
      <c r="E50" s="22">
        <v>30000</v>
      </c>
      <c r="F50" s="22">
        <v>50000</v>
      </c>
      <c r="G50" s="23">
        <v>50000</v>
      </c>
      <c r="H50" s="24">
        <f t="shared" si="1"/>
        <v>100</v>
      </c>
    </row>
    <row r="51" spans="1:8" ht="33" customHeight="1">
      <c r="A51" s="17" t="s">
        <v>82</v>
      </c>
      <c r="B51" s="17"/>
      <c r="C51" s="18" t="s">
        <v>83</v>
      </c>
      <c r="D51" s="13"/>
      <c r="E51" s="19">
        <f>SUM(E52)</f>
        <v>30000</v>
      </c>
      <c r="F51" s="19">
        <f>SUM(F52)</f>
        <v>65000</v>
      </c>
      <c r="G51" s="19">
        <f>SUM(G52)</f>
        <v>65000</v>
      </c>
      <c r="H51" s="20">
        <f t="shared" si="1"/>
        <v>100</v>
      </c>
    </row>
    <row r="52" spans="1:8" ht="18" customHeight="1">
      <c r="A52" s="21" t="s">
        <v>14</v>
      </c>
      <c r="B52" s="21"/>
      <c r="C52" s="21"/>
      <c r="D52" s="14" t="s">
        <v>15</v>
      </c>
      <c r="E52" s="22">
        <v>30000</v>
      </c>
      <c r="F52" s="22">
        <v>65000</v>
      </c>
      <c r="G52" s="23">
        <v>65000</v>
      </c>
      <c r="H52" s="24">
        <f t="shared" si="1"/>
        <v>100</v>
      </c>
    </row>
    <row r="53" spans="1:8" ht="19.5" customHeight="1">
      <c r="A53" s="17" t="s">
        <v>84</v>
      </c>
      <c r="B53" s="17"/>
      <c r="C53" s="18" t="s">
        <v>85</v>
      </c>
      <c r="D53" s="13"/>
      <c r="E53" s="33">
        <f>SUM(E54:E63)</f>
        <v>194000</v>
      </c>
      <c r="F53" s="19">
        <f>SUM(F54:F63)</f>
        <v>208300.00000000003</v>
      </c>
      <c r="G53" s="19">
        <f>SUM(G54:G63)</f>
        <v>208300.00000000003</v>
      </c>
      <c r="H53" s="20">
        <f t="shared" si="1"/>
        <v>100</v>
      </c>
    </row>
    <row r="54" spans="1:8" ht="15.75" customHeight="1">
      <c r="A54" s="21" t="s">
        <v>30</v>
      </c>
      <c r="B54" s="21"/>
      <c r="C54" s="21"/>
      <c r="D54" s="35" t="s">
        <v>31</v>
      </c>
      <c r="E54" s="36">
        <v>45163</v>
      </c>
      <c r="F54" s="57">
        <v>50458.9</v>
      </c>
      <c r="G54" s="57">
        <v>50458.9</v>
      </c>
      <c r="H54" s="24">
        <f t="shared" si="1"/>
        <v>100</v>
      </c>
    </row>
    <row r="55" spans="1:8" ht="15.75" customHeight="1">
      <c r="A55" s="37" t="s">
        <v>86</v>
      </c>
      <c r="B55" s="37"/>
      <c r="C55" s="37"/>
      <c r="D55" s="14" t="s">
        <v>87</v>
      </c>
      <c r="E55" s="36">
        <v>89447</v>
      </c>
      <c r="F55" s="57">
        <v>94519.8</v>
      </c>
      <c r="G55" s="57">
        <v>94519.8</v>
      </c>
      <c r="H55" s="24">
        <f t="shared" si="1"/>
        <v>100</v>
      </c>
    </row>
    <row r="56" spans="1:8" ht="15" customHeight="1">
      <c r="A56" s="34" t="s">
        <v>32</v>
      </c>
      <c r="B56" s="21"/>
      <c r="C56" s="21"/>
      <c r="D56" s="14" t="s">
        <v>33</v>
      </c>
      <c r="E56" s="36">
        <v>9540</v>
      </c>
      <c r="F56" s="57">
        <v>9349.77</v>
      </c>
      <c r="G56" s="57">
        <v>9349.77</v>
      </c>
      <c r="H56" s="24">
        <f t="shared" si="1"/>
        <v>100</v>
      </c>
    </row>
    <row r="57" spans="1:8" ht="15" customHeight="1">
      <c r="A57" s="34" t="s">
        <v>34</v>
      </c>
      <c r="B57" s="21"/>
      <c r="C57" s="21"/>
      <c r="D57" s="14" t="s">
        <v>35</v>
      </c>
      <c r="E57" s="36">
        <v>25990</v>
      </c>
      <c r="F57" s="57">
        <v>27601.42</v>
      </c>
      <c r="G57" s="57">
        <v>27601.42</v>
      </c>
      <c r="H57" s="24">
        <f t="shared" si="1"/>
        <v>100</v>
      </c>
    </row>
    <row r="58" spans="1:8" ht="15" customHeight="1">
      <c r="A58" s="21" t="s">
        <v>36</v>
      </c>
      <c r="B58" s="21"/>
      <c r="C58" s="21"/>
      <c r="D58" s="14" t="s">
        <v>37</v>
      </c>
      <c r="E58" s="36">
        <v>3500</v>
      </c>
      <c r="F58" s="57">
        <v>3737.16</v>
      </c>
      <c r="G58" s="57">
        <v>3737.16</v>
      </c>
      <c r="H58" s="24">
        <f t="shared" si="1"/>
        <v>100</v>
      </c>
    </row>
    <row r="59" spans="1:8" ht="15" customHeight="1">
      <c r="A59" s="21" t="s">
        <v>40</v>
      </c>
      <c r="B59" s="21"/>
      <c r="C59" s="21"/>
      <c r="D59" s="14" t="s">
        <v>41</v>
      </c>
      <c r="E59" s="36">
        <v>2500</v>
      </c>
      <c r="F59" s="57">
        <v>5601.48</v>
      </c>
      <c r="G59" s="57">
        <v>5601.48</v>
      </c>
      <c r="H59" s="24">
        <f t="shared" si="1"/>
        <v>100</v>
      </c>
    </row>
    <row r="60" spans="1:8" ht="15" customHeight="1">
      <c r="A60" s="34" t="s">
        <v>14</v>
      </c>
      <c r="B60" s="21"/>
      <c r="C60" s="21"/>
      <c r="D60" s="14" t="s">
        <v>15</v>
      </c>
      <c r="E60" s="36">
        <v>5985</v>
      </c>
      <c r="F60" s="57">
        <v>5217.72</v>
      </c>
      <c r="G60" s="57">
        <v>5217.72</v>
      </c>
      <c r="H60" s="24">
        <f t="shared" si="1"/>
        <v>100</v>
      </c>
    </row>
    <row r="61" spans="1:8" ht="15" customHeight="1">
      <c r="A61" s="21" t="s">
        <v>46</v>
      </c>
      <c r="B61" s="21"/>
      <c r="C61" s="21"/>
      <c r="D61" s="14" t="s">
        <v>47</v>
      </c>
      <c r="E61" s="36">
        <v>1500</v>
      </c>
      <c r="F61" s="57">
        <v>1088.05</v>
      </c>
      <c r="G61" s="57">
        <v>1088.05</v>
      </c>
      <c r="H61" s="24">
        <f t="shared" si="1"/>
        <v>100</v>
      </c>
    </row>
    <row r="62" spans="1:8" ht="15" customHeight="1">
      <c r="A62" s="34" t="s">
        <v>50</v>
      </c>
      <c r="B62" s="21"/>
      <c r="C62" s="21"/>
      <c r="D62" s="14" t="s">
        <v>51</v>
      </c>
      <c r="E62" s="36">
        <v>3375</v>
      </c>
      <c r="F62" s="57">
        <v>3725.7</v>
      </c>
      <c r="G62" s="57">
        <v>3725.7</v>
      </c>
      <c r="H62" s="24">
        <f t="shared" si="1"/>
        <v>100</v>
      </c>
    </row>
    <row r="63" spans="1:8" ht="15" customHeight="1">
      <c r="A63" s="21" t="s">
        <v>88</v>
      </c>
      <c r="B63" s="21"/>
      <c r="C63" s="21"/>
      <c r="D63" s="14" t="s">
        <v>89</v>
      </c>
      <c r="E63" s="36">
        <v>7000</v>
      </c>
      <c r="F63" s="57">
        <v>7000</v>
      </c>
      <c r="G63" s="57">
        <v>7000</v>
      </c>
      <c r="H63" s="24">
        <f t="shared" si="1"/>
        <v>100</v>
      </c>
    </row>
    <row r="64" spans="1:8" ht="18.75" customHeight="1">
      <c r="A64" s="58" t="s">
        <v>90</v>
      </c>
      <c r="B64" s="59" t="s">
        <v>91</v>
      </c>
      <c r="C64" s="13"/>
      <c r="D64" s="14"/>
      <c r="E64" s="32">
        <f>E65+E72+E77+E100+E110+E107</f>
        <v>5274207</v>
      </c>
      <c r="F64" s="32">
        <f>F65+F72+F77+F100+F110+F107</f>
        <v>5556358.02</v>
      </c>
      <c r="G64" s="32">
        <f>G65+G72+G77+G100+G110+G107</f>
        <v>5401870.3100000005</v>
      </c>
      <c r="H64" s="16">
        <f t="shared" si="1"/>
        <v>97.21962282768814</v>
      </c>
    </row>
    <row r="65" spans="1:8" ht="18" customHeight="1">
      <c r="A65" s="25" t="s">
        <v>92</v>
      </c>
      <c r="B65" s="25"/>
      <c r="C65" s="18" t="s">
        <v>93</v>
      </c>
      <c r="D65" s="60"/>
      <c r="E65" s="61">
        <f>SUM(E66:E71)</f>
        <v>231620</v>
      </c>
      <c r="F65" s="62">
        <f>SUM(F66:F71)</f>
        <v>238965</v>
      </c>
      <c r="G65" s="62">
        <f>SUM(G66:G71)</f>
        <v>238474.14</v>
      </c>
      <c r="H65" s="20">
        <f t="shared" si="1"/>
        <v>99.79458916577742</v>
      </c>
    </row>
    <row r="66" spans="1:8" ht="16.5" customHeight="1">
      <c r="A66" s="21" t="s">
        <v>30</v>
      </c>
      <c r="B66" s="21"/>
      <c r="C66" s="21"/>
      <c r="D66" s="14" t="s">
        <v>31</v>
      </c>
      <c r="E66" s="23">
        <v>178859</v>
      </c>
      <c r="F66" s="23">
        <v>180771</v>
      </c>
      <c r="G66" s="23">
        <v>180771</v>
      </c>
      <c r="H66" s="24">
        <f t="shared" si="1"/>
        <v>100</v>
      </c>
    </row>
    <row r="67" spans="1:8" ht="15" customHeight="1">
      <c r="A67" s="21" t="s">
        <v>94</v>
      </c>
      <c r="B67" s="21"/>
      <c r="C67" s="21"/>
      <c r="D67" s="14" t="s">
        <v>33</v>
      </c>
      <c r="E67" s="63">
        <v>12672</v>
      </c>
      <c r="F67" s="63">
        <v>12859</v>
      </c>
      <c r="G67" s="63">
        <v>12858.04</v>
      </c>
      <c r="H67" s="24">
        <f t="shared" si="1"/>
        <v>99.9925344116961</v>
      </c>
    </row>
    <row r="68" spans="1:8" ht="15" customHeight="1">
      <c r="A68" s="21" t="s">
        <v>95</v>
      </c>
      <c r="B68" s="21"/>
      <c r="C68" s="21"/>
      <c r="D68" s="14" t="s">
        <v>35</v>
      </c>
      <c r="E68" s="63">
        <v>30480</v>
      </c>
      <c r="F68" s="63">
        <v>34170</v>
      </c>
      <c r="G68" s="63">
        <v>33774.44</v>
      </c>
      <c r="H68" s="24">
        <f t="shared" si="1"/>
        <v>98.84237635352649</v>
      </c>
    </row>
    <row r="69" spans="1:8" ht="15" customHeight="1">
      <c r="A69" s="21" t="s">
        <v>36</v>
      </c>
      <c r="B69" s="21"/>
      <c r="C69" s="21"/>
      <c r="D69" s="14" t="s">
        <v>37</v>
      </c>
      <c r="E69" s="63">
        <v>4400</v>
      </c>
      <c r="F69" s="63">
        <v>4910</v>
      </c>
      <c r="G69" s="63">
        <v>4872.23</v>
      </c>
      <c r="H69" s="24">
        <f t="shared" si="1"/>
        <v>99.23075356415477</v>
      </c>
    </row>
    <row r="70" spans="1:8" ht="15" customHeight="1">
      <c r="A70" s="34" t="s">
        <v>14</v>
      </c>
      <c r="B70" s="21"/>
      <c r="C70" s="21"/>
      <c r="D70" s="14" t="s">
        <v>15</v>
      </c>
      <c r="E70" s="63"/>
      <c r="F70" s="63">
        <v>1046</v>
      </c>
      <c r="G70" s="63">
        <v>989.43</v>
      </c>
      <c r="H70" s="24">
        <f t="shared" si="1"/>
        <v>94.59177820267686</v>
      </c>
    </row>
    <row r="71" spans="1:8" ht="15" customHeight="1">
      <c r="A71" s="64" t="s">
        <v>96</v>
      </c>
      <c r="B71" s="64"/>
      <c r="C71" s="64"/>
      <c r="D71" s="10">
        <v>4440</v>
      </c>
      <c r="E71" s="65">
        <v>5209</v>
      </c>
      <c r="F71" s="65">
        <v>5209</v>
      </c>
      <c r="G71" s="65">
        <v>5209</v>
      </c>
      <c r="H71" s="24">
        <f t="shared" si="1"/>
        <v>100</v>
      </c>
    </row>
    <row r="72" spans="1:8" ht="18" customHeight="1">
      <c r="A72" s="25" t="s">
        <v>97</v>
      </c>
      <c r="B72" s="25"/>
      <c r="C72" s="18" t="s">
        <v>98</v>
      </c>
      <c r="D72" s="14"/>
      <c r="E72" s="61">
        <f>SUM(E73:E76)</f>
        <v>152411</v>
      </c>
      <c r="F72" s="62">
        <f>SUM(F73:F76)</f>
        <v>152161</v>
      </c>
      <c r="G72" s="62">
        <f>SUM(G73:G76)</f>
        <v>139142.52</v>
      </c>
      <c r="H72" s="20">
        <f>G72/F72*100</f>
        <v>91.44427284258121</v>
      </c>
    </row>
    <row r="73" spans="1:8" ht="15" customHeight="1">
      <c r="A73" s="21" t="s">
        <v>20</v>
      </c>
      <c r="B73" s="21"/>
      <c r="C73" s="21"/>
      <c r="D73" s="14" t="s">
        <v>21</v>
      </c>
      <c r="E73" s="66">
        <v>128815</v>
      </c>
      <c r="F73" s="66">
        <v>128565</v>
      </c>
      <c r="G73" s="66">
        <v>116848.03</v>
      </c>
      <c r="H73" s="24">
        <f>G73/F73*100</f>
        <v>90.88634542838253</v>
      </c>
    </row>
    <row r="74" spans="1:8" ht="15" customHeight="1">
      <c r="A74" s="21" t="s">
        <v>40</v>
      </c>
      <c r="B74" s="21"/>
      <c r="C74" s="21"/>
      <c r="D74" s="14" t="s">
        <v>41</v>
      </c>
      <c r="E74" s="66">
        <v>11760</v>
      </c>
      <c r="F74" s="66">
        <v>13126</v>
      </c>
      <c r="G74" s="66">
        <v>12794.14</v>
      </c>
      <c r="H74" s="24">
        <f>G74/F74*100</f>
        <v>97.47173548682004</v>
      </c>
    </row>
    <row r="75" spans="1:8" ht="15" customHeight="1">
      <c r="A75" s="21" t="s">
        <v>14</v>
      </c>
      <c r="B75" s="21"/>
      <c r="C75" s="21"/>
      <c r="D75" s="14" t="s">
        <v>15</v>
      </c>
      <c r="E75" s="66">
        <v>10770</v>
      </c>
      <c r="F75" s="66">
        <v>10470</v>
      </c>
      <c r="G75" s="66">
        <v>9500.35</v>
      </c>
      <c r="H75" s="24">
        <f>G75/F75*100</f>
        <v>90.73877745940784</v>
      </c>
    </row>
    <row r="76" spans="1:8" ht="15" customHeight="1">
      <c r="A76" s="21" t="s">
        <v>46</v>
      </c>
      <c r="B76" s="21"/>
      <c r="C76" s="21"/>
      <c r="D76" s="14" t="s">
        <v>47</v>
      </c>
      <c r="E76" s="66">
        <v>1066</v>
      </c>
      <c r="F76" s="66"/>
      <c r="G76" s="66"/>
      <c r="H76" s="24"/>
    </row>
    <row r="77" spans="1:8" ht="18" customHeight="1">
      <c r="A77" s="25" t="s">
        <v>99</v>
      </c>
      <c r="B77" s="25"/>
      <c r="C77" s="18" t="s">
        <v>100</v>
      </c>
      <c r="D77" s="67"/>
      <c r="E77" s="61">
        <f>SUM(E78:E99)</f>
        <v>4857976</v>
      </c>
      <c r="F77" s="61">
        <f>SUM(F78:F99)</f>
        <v>5120125.02</v>
      </c>
      <c r="G77" s="61">
        <f>SUM(G78:G99)</f>
        <v>4983158.09</v>
      </c>
      <c r="H77" s="20">
        <f aca="true" t="shared" si="2" ref="H77:H93">G77/F77*100</f>
        <v>97.32492996821395</v>
      </c>
    </row>
    <row r="78" spans="1:8" ht="15" customHeight="1">
      <c r="A78" s="34" t="s">
        <v>20</v>
      </c>
      <c r="B78" s="21"/>
      <c r="C78" s="21"/>
      <c r="D78" s="35" t="s">
        <v>21</v>
      </c>
      <c r="E78" s="66">
        <v>41442</v>
      </c>
      <c r="F78" s="66">
        <v>41556.88</v>
      </c>
      <c r="G78" s="66">
        <v>41556.88</v>
      </c>
      <c r="H78" s="24">
        <f t="shared" si="2"/>
        <v>100</v>
      </c>
    </row>
    <row r="79" spans="1:8" ht="15" customHeight="1">
      <c r="A79" s="21" t="s">
        <v>30</v>
      </c>
      <c r="B79" s="21"/>
      <c r="C79" s="21"/>
      <c r="D79" s="35" t="s">
        <v>31</v>
      </c>
      <c r="E79" s="66">
        <v>2501231</v>
      </c>
      <c r="F79" s="66">
        <v>2592539.78</v>
      </c>
      <c r="G79" s="66">
        <v>2592539.78</v>
      </c>
      <c r="H79" s="24">
        <f t="shared" si="2"/>
        <v>100</v>
      </c>
    </row>
    <row r="80" spans="1:8" ht="15" customHeight="1">
      <c r="A80" s="34" t="s">
        <v>32</v>
      </c>
      <c r="B80" s="21"/>
      <c r="C80" s="21"/>
      <c r="D80" s="14" t="s">
        <v>33</v>
      </c>
      <c r="E80" s="66">
        <v>160681</v>
      </c>
      <c r="F80" s="66">
        <v>209883.85</v>
      </c>
      <c r="G80" s="66">
        <v>209883.85</v>
      </c>
      <c r="H80" s="24">
        <f t="shared" si="2"/>
        <v>100</v>
      </c>
    </row>
    <row r="81" spans="1:8" ht="15" customHeight="1">
      <c r="A81" s="34" t="s">
        <v>34</v>
      </c>
      <c r="B81" s="21"/>
      <c r="C81" s="21"/>
      <c r="D81" s="14" t="s">
        <v>35</v>
      </c>
      <c r="E81" s="66">
        <v>428600</v>
      </c>
      <c r="F81" s="66">
        <v>424107.67</v>
      </c>
      <c r="G81" s="66">
        <v>424107.67</v>
      </c>
      <c r="H81" s="24">
        <f t="shared" si="2"/>
        <v>100</v>
      </c>
    </row>
    <row r="82" spans="1:8" ht="15" customHeight="1">
      <c r="A82" s="21" t="s">
        <v>36</v>
      </c>
      <c r="B82" s="21"/>
      <c r="C82" s="21"/>
      <c r="D82" s="14" t="s">
        <v>37</v>
      </c>
      <c r="E82" s="66">
        <v>61483</v>
      </c>
      <c r="F82" s="66">
        <v>69464.06</v>
      </c>
      <c r="G82" s="66">
        <v>69464.06</v>
      </c>
      <c r="H82" s="24">
        <f t="shared" si="2"/>
        <v>100</v>
      </c>
    </row>
    <row r="83" spans="1:8" ht="15" customHeight="1">
      <c r="A83" s="34" t="s">
        <v>101</v>
      </c>
      <c r="B83" s="21"/>
      <c r="C83" s="21"/>
      <c r="D83" s="35" t="s">
        <v>102</v>
      </c>
      <c r="E83" s="66">
        <v>9025</v>
      </c>
      <c r="F83" s="66">
        <v>13971.1</v>
      </c>
      <c r="G83" s="66">
        <v>13564.1</v>
      </c>
      <c r="H83" s="24">
        <f t="shared" si="2"/>
        <v>97.08684355562555</v>
      </c>
    </row>
    <row r="84" spans="1:8" ht="15" customHeight="1">
      <c r="A84" s="34" t="s">
        <v>38</v>
      </c>
      <c r="B84" s="21"/>
      <c r="C84" s="21"/>
      <c r="D84" s="14" t="s">
        <v>39</v>
      </c>
      <c r="E84" s="66">
        <v>14400</v>
      </c>
      <c r="F84" s="66">
        <v>18560</v>
      </c>
      <c r="G84" s="66">
        <v>18045</v>
      </c>
      <c r="H84" s="24">
        <f t="shared" si="2"/>
        <v>97.22521551724138</v>
      </c>
    </row>
    <row r="85" spans="1:8" ht="15" customHeight="1">
      <c r="A85" s="21" t="s">
        <v>40</v>
      </c>
      <c r="B85" s="21"/>
      <c r="C85" s="21"/>
      <c r="D85" s="14" t="s">
        <v>41</v>
      </c>
      <c r="E85" s="68">
        <v>261392</v>
      </c>
      <c r="F85" s="68">
        <v>327621</v>
      </c>
      <c r="G85" s="66">
        <v>307943.82</v>
      </c>
      <c r="H85" s="24">
        <f t="shared" si="2"/>
        <v>93.99391980367558</v>
      </c>
    </row>
    <row r="86" spans="1:8" ht="15" customHeight="1">
      <c r="A86" s="21" t="s">
        <v>40</v>
      </c>
      <c r="B86" s="21"/>
      <c r="C86" s="21"/>
      <c r="D86" s="35" t="s">
        <v>103</v>
      </c>
      <c r="E86" s="68">
        <v>3000</v>
      </c>
      <c r="F86" s="69">
        <v>6500</v>
      </c>
      <c r="G86" s="66">
        <v>3638.58</v>
      </c>
      <c r="H86" s="24">
        <f t="shared" si="2"/>
        <v>55.978153846153845</v>
      </c>
    </row>
    <row r="87" spans="1:8" ht="15" customHeight="1">
      <c r="A87" s="34" t="s">
        <v>42</v>
      </c>
      <c r="B87" s="21"/>
      <c r="C87" s="21"/>
      <c r="D87" s="14" t="s">
        <v>43</v>
      </c>
      <c r="E87" s="68">
        <v>91500</v>
      </c>
      <c r="F87" s="66">
        <v>121500</v>
      </c>
      <c r="G87" s="66">
        <v>103633.39</v>
      </c>
      <c r="H87" s="24">
        <f t="shared" si="2"/>
        <v>85.29497119341563</v>
      </c>
    </row>
    <row r="88" spans="1:8" ht="15" customHeight="1">
      <c r="A88" s="21" t="s">
        <v>44</v>
      </c>
      <c r="B88" s="21"/>
      <c r="C88" s="21"/>
      <c r="D88" s="14" t="s">
        <v>45</v>
      </c>
      <c r="E88" s="66">
        <v>11500</v>
      </c>
      <c r="F88" s="66">
        <v>131950</v>
      </c>
      <c r="G88" s="66">
        <v>129092.65</v>
      </c>
      <c r="H88" s="24">
        <f t="shared" si="2"/>
        <v>97.83452065176202</v>
      </c>
    </row>
    <row r="89" spans="1:8" ht="15" customHeight="1">
      <c r="A89" s="70" t="s">
        <v>104</v>
      </c>
      <c r="B89" s="71"/>
      <c r="C89" s="71"/>
      <c r="D89" s="35" t="s">
        <v>105</v>
      </c>
      <c r="E89" s="66">
        <v>500</v>
      </c>
      <c r="F89" s="66">
        <v>8170</v>
      </c>
      <c r="G89" s="66">
        <v>8170</v>
      </c>
      <c r="H89" s="24">
        <f t="shared" si="2"/>
        <v>100</v>
      </c>
    </row>
    <row r="90" spans="1:8" ht="15" customHeight="1">
      <c r="A90" s="34" t="s">
        <v>14</v>
      </c>
      <c r="B90" s="21"/>
      <c r="C90" s="21"/>
      <c r="D90" s="14" t="s">
        <v>15</v>
      </c>
      <c r="E90" s="68">
        <v>1157360</v>
      </c>
      <c r="F90" s="68">
        <v>1021120.02</v>
      </c>
      <c r="G90" s="66">
        <v>938215.59</v>
      </c>
      <c r="H90" s="24">
        <f t="shared" si="2"/>
        <v>91.88102981273445</v>
      </c>
    </row>
    <row r="91" spans="1:8" ht="15" customHeight="1">
      <c r="A91" s="34" t="s">
        <v>14</v>
      </c>
      <c r="B91" s="21"/>
      <c r="C91" s="21"/>
      <c r="D91" s="35" t="s">
        <v>106</v>
      </c>
      <c r="E91" s="68">
        <v>3500</v>
      </c>
      <c r="F91" s="69">
        <v>1000</v>
      </c>
      <c r="G91" s="66"/>
      <c r="H91" s="24">
        <f t="shared" si="2"/>
        <v>0</v>
      </c>
    </row>
    <row r="92" spans="1:8" ht="15" customHeight="1">
      <c r="A92" s="34" t="s">
        <v>107</v>
      </c>
      <c r="B92" s="21"/>
      <c r="C92" s="21"/>
      <c r="D92" s="35" t="s">
        <v>108</v>
      </c>
      <c r="E92" s="66">
        <v>12080</v>
      </c>
      <c r="F92" s="66">
        <v>12080</v>
      </c>
      <c r="G92" s="66">
        <v>11266.45</v>
      </c>
      <c r="H92" s="24">
        <f t="shared" si="2"/>
        <v>93.26531456953643</v>
      </c>
    </row>
    <row r="93" spans="1:8" ht="15" customHeight="1">
      <c r="A93" s="21" t="s">
        <v>46</v>
      </c>
      <c r="B93" s="21"/>
      <c r="C93" s="21"/>
      <c r="D93" s="14" t="s">
        <v>47</v>
      </c>
      <c r="E93" s="68">
        <v>27800</v>
      </c>
      <c r="F93" s="68">
        <v>27800</v>
      </c>
      <c r="G93" s="66">
        <v>23155.95</v>
      </c>
      <c r="H93" s="24">
        <f t="shared" si="2"/>
        <v>83.29478417266188</v>
      </c>
    </row>
    <row r="94" spans="1:8" ht="15" customHeight="1">
      <c r="A94" s="21" t="s">
        <v>46</v>
      </c>
      <c r="B94" s="21"/>
      <c r="C94" s="21"/>
      <c r="D94" s="35" t="s">
        <v>109</v>
      </c>
      <c r="E94" s="68">
        <v>1000</v>
      </c>
      <c r="F94" s="69"/>
      <c r="G94" s="66"/>
      <c r="H94" s="24"/>
    </row>
    <row r="95" spans="1:8" ht="15" customHeight="1">
      <c r="A95" s="34" t="s">
        <v>48</v>
      </c>
      <c r="B95" s="21"/>
      <c r="C95" s="21"/>
      <c r="D95" s="14" t="s">
        <v>49</v>
      </c>
      <c r="E95" s="66">
        <v>12180</v>
      </c>
      <c r="F95" s="66">
        <v>17172.44</v>
      </c>
      <c r="G95" s="66">
        <v>14574.5</v>
      </c>
      <c r="H95" s="24">
        <f aca="true" t="shared" si="3" ref="H95:H111">G95/F95*100</f>
        <v>84.87145682267634</v>
      </c>
    </row>
    <row r="96" spans="1:8" ht="15" customHeight="1">
      <c r="A96" s="34" t="s">
        <v>50</v>
      </c>
      <c r="B96" s="21"/>
      <c r="C96" s="21"/>
      <c r="D96" s="14" t="s">
        <v>51</v>
      </c>
      <c r="E96" s="66">
        <v>58050</v>
      </c>
      <c r="F96" s="66">
        <v>67876.22</v>
      </c>
      <c r="G96" s="66">
        <v>67876.22</v>
      </c>
      <c r="H96" s="24">
        <f t="shared" si="3"/>
        <v>100</v>
      </c>
    </row>
    <row r="97" spans="1:8" ht="15" customHeight="1">
      <c r="A97" s="21" t="s">
        <v>52</v>
      </c>
      <c r="B97" s="21"/>
      <c r="C97" s="21"/>
      <c r="D97" s="14" t="s">
        <v>53</v>
      </c>
      <c r="E97" s="66">
        <v>626</v>
      </c>
      <c r="F97" s="66">
        <v>626</v>
      </c>
      <c r="G97" s="66">
        <v>215</v>
      </c>
      <c r="H97" s="24">
        <f t="shared" si="3"/>
        <v>34.34504792332269</v>
      </c>
    </row>
    <row r="98" spans="1:8" ht="15" customHeight="1">
      <c r="A98" s="21" t="s">
        <v>56</v>
      </c>
      <c r="B98" s="21"/>
      <c r="C98" s="21"/>
      <c r="D98" s="14" t="s">
        <v>110</v>
      </c>
      <c r="E98" s="66">
        <v>626</v>
      </c>
      <c r="F98" s="66">
        <v>626</v>
      </c>
      <c r="G98" s="66">
        <v>505</v>
      </c>
      <c r="H98" s="24">
        <f t="shared" si="3"/>
        <v>80.67092651757189</v>
      </c>
    </row>
    <row r="99" spans="1:8" ht="15" customHeight="1">
      <c r="A99" s="72" t="s">
        <v>88</v>
      </c>
      <c r="B99" s="73"/>
      <c r="C99" s="74"/>
      <c r="D99" s="35" t="s">
        <v>89</v>
      </c>
      <c r="E99" s="66"/>
      <c r="F99" s="66">
        <v>6000</v>
      </c>
      <c r="G99" s="66">
        <v>5709.6</v>
      </c>
      <c r="H99" s="24">
        <f t="shared" si="3"/>
        <v>95.16000000000001</v>
      </c>
    </row>
    <row r="100" spans="1:8" ht="19.5" customHeight="1">
      <c r="A100" s="25" t="s">
        <v>111</v>
      </c>
      <c r="B100" s="25"/>
      <c r="C100" s="18" t="s">
        <v>112</v>
      </c>
      <c r="D100" s="67"/>
      <c r="E100" s="61">
        <f>SUM(E101:E106)</f>
        <v>17200</v>
      </c>
      <c r="F100" s="61">
        <f>SUM(F101:F106)</f>
        <v>20407</v>
      </c>
      <c r="G100" s="61">
        <f>SUM(G101:G106)</f>
        <v>20392.890000000003</v>
      </c>
      <c r="H100" s="20">
        <f t="shared" si="3"/>
        <v>99.93085705885237</v>
      </c>
    </row>
    <row r="101" spans="1:8" ht="16.5" customHeight="1">
      <c r="A101" s="75" t="s">
        <v>20</v>
      </c>
      <c r="B101" s="76"/>
      <c r="C101" s="77"/>
      <c r="D101" s="78" t="s">
        <v>21</v>
      </c>
      <c r="E101" s="68"/>
      <c r="F101" s="68">
        <v>9020</v>
      </c>
      <c r="G101" s="68">
        <v>9020</v>
      </c>
      <c r="H101" s="24">
        <f t="shared" si="3"/>
        <v>100</v>
      </c>
    </row>
    <row r="102" spans="1:8" ht="15" customHeight="1">
      <c r="A102" s="34" t="s">
        <v>34</v>
      </c>
      <c r="B102" s="21"/>
      <c r="C102" s="21"/>
      <c r="D102" s="14" t="s">
        <v>35</v>
      </c>
      <c r="E102" s="68"/>
      <c r="F102" s="68">
        <v>1118.24</v>
      </c>
      <c r="G102" s="68">
        <v>1104.13</v>
      </c>
      <c r="H102" s="24">
        <f t="shared" si="3"/>
        <v>98.73819573615683</v>
      </c>
    </row>
    <row r="103" spans="1:8" ht="15" customHeight="1">
      <c r="A103" s="21" t="s">
        <v>36</v>
      </c>
      <c r="B103" s="21"/>
      <c r="C103" s="21"/>
      <c r="D103" s="14" t="s">
        <v>37</v>
      </c>
      <c r="E103" s="68"/>
      <c r="F103" s="68">
        <v>46.31</v>
      </c>
      <c r="G103" s="68">
        <v>46.31</v>
      </c>
      <c r="H103" s="24">
        <f t="shared" si="3"/>
        <v>100</v>
      </c>
    </row>
    <row r="104" spans="1:8" ht="15" customHeight="1">
      <c r="A104" s="34" t="s">
        <v>38</v>
      </c>
      <c r="B104" s="21"/>
      <c r="C104" s="21"/>
      <c r="D104" s="79" t="s">
        <v>39</v>
      </c>
      <c r="E104" s="66">
        <v>5500</v>
      </c>
      <c r="F104" s="66">
        <v>6350</v>
      </c>
      <c r="G104" s="66">
        <v>6350</v>
      </c>
      <c r="H104" s="24">
        <f t="shared" si="3"/>
        <v>100</v>
      </c>
    </row>
    <row r="105" spans="1:8" ht="15" customHeight="1">
      <c r="A105" s="21" t="s">
        <v>40</v>
      </c>
      <c r="B105" s="21"/>
      <c r="C105" s="21"/>
      <c r="D105" s="28" t="s">
        <v>41</v>
      </c>
      <c r="E105" s="66">
        <v>3000</v>
      </c>
      <c r="F105" s="66">
        <v>999.11</v>
      </c>
      <c r="G105" s="29">
        <v>999.11</v>
      </c>
      <c r="H105" s="24">
        <f t="shared" si="3"/>
        <v>100</v>
      </c>
    </row>
    <row r="106" spans="1:8" ht="15" customHeight="1">
      <c r="A106" s="21" t="s">
        <v>14</v>
      </c>
      <c r="B106" s="21"/>
      <c r="C106" s="21"/>
      <c r="D106" s="28" t="s">
        <v>15</v>
      </c>
      <c r="E106" s="69">
        <v>8700</v>
      </c>
      <c r="F106" s="69">
        <v>2873.34</v>
      </c>
      <c r="G106" s="69">
        <v>2873.34</v>
      </c>
      <c r="H106" s="24">
        <f t="shared" si="3"/>
        <v>100</v>
      </c>
    </row>
    <row r="107" spans="1:8" ht="33" customHeight="1">
      <c r="A107" s="80" t="s">
        <v>113</v>
      </c>
      <c r="B107" s="81"/>
      <c r="C107" s="18" t="s">
        <v>114</v>
      </c>
      <c r="D107" s="82"/>
      <c r="E107" s="62">
        <f>SUM(E108:E109)</f>
        <v>0</v>
      </c>
      <c r="F107" s="62">
        <f>SUM(F108:F109)</f>
        <v>21000</v>
      </c>
      <c r="G107" s="62">
        <f>SUM(G108:G109)</f>
        <v>17433.690000000002</v>
      </c>
      <c r="H107" s="20">
        <f t="shared" si="3"/>
        <v>83.01757142857143</v>
      </c>
    </row>
    <row r="108" spans="1:8" ht="15" customHeight="1">
      <c r="A108" s="21" t="s">
        <v>40</v>
      </c>
      <c r="B108" s="21"/>
      <c r="C108" s="21"/>
      <c r="D108" s="28" t="s">
        <v>41</v>
      </c>
      <c r="E108" s="63"/>
      <c r="F108" s="63">
        <v>7000</v>
      </c>
      <c r="G108" s="68">
        <v>4939.92</v>
      </c>
      <c r="H108" s="24">
        <f t="shared" si="3"/>
        <v>70.57028571428572</v>
      </c>
    </row>
    <row r="109" spans="1:8" ht="15" customHeight="1">
      <c r="A109" s="21" t="s">
        <v>14</v>
      </c>
      <c r="B109" s="21"/>
      <c r="C109" s="21"/>
      <c r="D109" s="28" t="s">
        <v>15</v>
      </c>
      <c r="E109" s="66"/>
      <c r="F109" s="66">
        <v>14000</v>
      </c>
      <c r="G109" s="66">
        <v>12493.77</v>
      </c>
      <c r="H109" s="24">
        <f t="shared" si="3"/>
        <v>89.24121428571429</v>
      </c>
    </row>
    <row r="110" spans="1:8" ht="21" customHeight="1">
      <c r="A110" s="25" t="s">
        <v>66</v>
      </c>
      <c r="B110" s="25"/>
      <c r="C110" s="18" t="s">
        <v>115</v>
      </c>
      <c r="D110" s="82"/>
      <c r="E110" s="62">
        <f>SUM(E111:E112)</f>
        <v>15000</v>
      </c>
      <c r="F110" s="62">
        <f>SUM(F111:F112)</f>
        <v>3700</v>
      </c>
      <c r="G110" s="62">
        <f>SUM(G111:G112)</f>
        <v>3268.98</v>
      </c>
      <c r="H110" s="20">
        <f t="shared" si="3"/>
        <v>88.35081081081081</v>
      </c>
    </row>
    <row r="111" spans="1:8" ht="15" customHeight="1">
      <c r="A111" s="21" t="s">
        <v>40</v>
      </c>
      <c r="B111" s="21"/>
      <c r="C111" s="21"/>
      <c r="D111" s="28" t="s">
        <v>41</v>
      </c>
      <c r="E111" s="63">
        <v>7000</v>
      </c>
      <c r="F111" s="63">
        <v>3700</v>
      </c>
      <c r="G111" s="68">
        <v>3268.98</v>
      </c>
      <c r="H111" s="24">
        <f t="shared" si="3"/>
        <v>88.35081081081081</v>
      </c>
    </row>
    <row r="112" spans="1:8" ht="15" customHeight="1">
      <c r="A112" s="21" t="s">
        <v>14</v>
      </c>
      <c r="B112" s="21"/>
      <c r="C112" s="21"/>
      <c r="D112" s="28" t="s">
        <v>15</v>
      </c>
      <c r="E112" s="66">
        <v>8000</v>
      </c>
      <c r="F112" s="66"/>
      <c r="G112" s="68"/>
      <c r="H112" s="24"/>
    </row>
    <row r="113" spans="1:8" ht="60" customHeight="1">
      <c r="A113" s="83" t="s">
        <v>116</v>
      </c>
      <c r="B113" s="84">
        <v>751</v>
      </c>
      <c r="C113" s="85"/>
      <c r="D113" s="86"/>
      <c r="E113" s="87">
        <f>SUM(E114)</f>
        <v>0</v>
      </c>
      <c r="F113" s="87">
        <f>SUM(F114)</f>
        <v>21699</v>
      </c>
      <c r="G113" s="87">
        <f>SUM(G114)</f>
        <v>21499</v>
      </c>
      <c r="H113" s="16">
        <f aca="true" t="shared" si="4" ref="H113:H130">G113/F113*100</f>
        <v>99.07829853910319</v>
      </c>
    </row>
    <row r="114" spans="1:8" ht="57" customHeight="1">
      <c r="A114" s="88" t="s">
        <v>117</v>
      </c>
      <c r="B114" s="89"/>
      <c r="C114" s="90">
        <v>75109</v>
      </c>
      <c r="D114" s="91"/>
      <c r="E114" s="61">
        <f>SUM(E116:E120)</f>
        <v>0</v>
      </c>
      <c r="F114" s="61">
        <f>SUM(F115:F120)</f>
        <v>21699</v>
      </c>
      <c r="G114" s="61">
        <f>SUM(G115:G120)</f>
        <v>21499</v>
      </c>
      <c r="H114" s="20">
        <f t="shared" si="4"/>
        <v>99.07829853910319</v>
      </c>
    </row>
    <row r="115" spans="1:8" ht="15" customHeight="1">
      <c r="A115" s="92" t="s">
        <v>20</v>
      </c>
      <c r="B115" s="93"/>
      <c r="C115" s="94"/>
      <c r="D115" s="95">
        <v>3030</v>
      </c>
      <c r="E115" s="61"/>
      <c r="F115" s="68">
        <v>1870</v>
      </c>
      <c r="G115" s="68">
        <v>1670</v>
      </c>
      <c r="H115" s="24">
        <f t="shared" si="4"/>
        <v>89.3048128342246</v>
      </c>
    </row>
    <row r="116" spans="1:8" ht="15" customHeight="1">
      <c r="A116" s="96" t="s">
        <v>34</v>
      </c>
      <c r="B116" s="97"/>
      <c r="C116" s="97"/>
      <c r="D116" s="98" t="s">
        <v>35</v>
      </c>
      <c r="E116" s="68"/>
      <c r="F116" s="68">
        <v>641.12</v>
      </c>
      <c r="G116" s="68">
        <v>641.12</v>
      </c>
      <c r="H116" s="24">
        <f t="shared" si="4"/>
        <v>100</v>
      </c>
    </row>
    <row r="117" spans="1:8" ht="15" customHeight="1">
      <c r="A117" s="97" t="s">
        <v>36</v>
      </c>
      <c r="B117" s="97"/>
      <c r="C117" s="97"/>
      <c r="D117" s="98" t="s">
        <v>37</v>
      </c>
      <c r="E117" s="68"/>
      <c r="F117" s="68">
        <v>91.86</v>
      </c>
      <c r="G117" s="68">
        <v>91.86</v>
      </c>
      <c r="H117" s="24">
        <f t="shared" si="4"/>
        <v>100</v>
      </c>
    </row>
    <row r="118" spans="1:8" ht="15" customHeight="1">
      <c r="A118" s="96" t="s">
        <v>38</v>
      </c>
      <c r="B118" s="97"/>
      <c r="C118" s="97"/>
      <c r="D118" s="99" t="s">
        <v>39</v>
      </c>
      <c r="E118" s="66"/>
      <c r="F118" s="66">
        <v>3749.25</v>
      </c>
      <c r="G118" s="66">
        <v>3749.25</v>
      </c>
      <c r="H118" s="24">
        <f t="shared" si="4"/>
        <v>100</v>
      </c>
    </row>
    <row r="119" spans="1:8" ht="15" customHeight="1">
      <c r="A119" s="97" t="s">
        <v>40</v>
      </c>
      <c r="B119" s="97"/>
      <c r="C119" s="97"/>
      <c r="D119" s="86" t="s">
        <v>41</v>
      </c>
      <c r="E119" s="66"/>
      <c r="F119" s="66">
        <v>100.13</v>
      </c>
      <c r="G119" s="29">
        <v>100.13</v>
      </c>
      <c r="H119" s="24">
        <f t="shared" si="4"/>
        <v>100</v>
      </c>
    </row>
    <row r="120" spans="1:8" ht="15" customHeight="1">
      <c r="A120" s="97" t="s">
        <v>14</v>
      </c>
      <c r="B120" s="97"/>
      <c r="C120" s="97"/>
      <c r="D120" s="86" t="s">
        <v>15</v>
      </c>
      <c r="E120" s="69"/>
      <c r="F120" s="69">
        <v>15246.64</v>
      </c>
      <c r="G120" s="100">
        <v>15246.64</v>
      </c>
      <c r="H120" s="24">
        <f t="shared" si="4"/>
        <v>100</v>
      </c>
    </row>
    <row r="121" spans="1:8" ht="33.75" customHeight="1">
      <c r="A121" s="101" t="s">
        <v>118</v>
      </c>
      <c r="B121" s="12" t="s">
        <v>119</v>
      </c>
      <c r="C121" s="12"/>
      <c r="D121" s="12"/>
      <c r="E121" s="102">
        <f>E122+E143</f>
        <v>2453824</v>
      </c>
      <c r="F121" s="102">
        <f>F122+F143</f>
        <v>2661259.75</v>
      </c>
      <c r="G121" s="102">
        <f>G122+G143</f>
        <v>2661259.75</v>
      </c>
      <c r="H121" s="16">
        <f t="shared" si="4"/>
        <v>100</v>
      </c>
    </row>
    <row r="122" spans="1:8" ht="33" customHeight="1">
      <c r="A122" s="17" t="s">
        <v>120</v>
      </c>
      <c r="B122" s="17"/>
      <c r="C122" s="18" t="s">
        <v>121</v>
      </c>
      <c r="D122" s="103"/>
      <c r="E122" s="104">
        <f>SUM(E123:E142)</f>
        <v>2453424</v>
      </c>
      <c r="F122" s="104">
        <f>SUM(F123:F142)</f>
        <v>2660259.75</v>
      </c>
      <c r="G122" s="104">
        <f>SUM(G123:G142)</f>
        <v>2660259.75</v>
      </c>
      <c r="H122" s="20">
        <f t="shared" si="4"/>
        <v>100</v>
      </c>
    </row>
    <row r="123" spans="1:8" ht="29.25" customHeight="1">
      <c r="A123" s="105" t="s">
        <v>122</v>
      </c>
      <c r="B123" s="106"/>
      <c r="C123" s="107"/>
      <c r="D123" s="10">
        <v>3070</v>
      </c>
      <c r="E123" s="68">
        <v>186000</v>
      </c>
      <c r="F123" s="68">
        <v>169769.27</v>
      </c>
      <c r="G123" s="68">
        <v>169769.27</v>
      </c>
      <c r="H123" s="24">
        <f t="shared" si="4"/>
        <v>100</v>
      </c>
    </row>
    <row r="124" spans="1:8" ht="28.5" customHeight="1">
      <c r="A124" s="105" t="s">
        <v>123</v>
      </c>
      <c r="B124" s="106"/>
      <c r="C124" s="107"/>
      <c r="D124" s="10">
        <v>4050</v>
      </c>
      <c r="E124" s="68">
        <v>1774846</v>
      </c>
      <c r="F124" s="68">
        <v>1745846</v>
      </c>
      <c r="G124" s="68">
        <v>1745846</v>
      </c>
      <c r="H124" s="24">
        <f t="shared" si="4"/>
        <v>100</v>
      </c>
    </row>
    <row r="125" spans="1:8" ht="26.25" customHeight="1">
      <c r="A125" s="108" t="s">
        <v>124</v>
      </c>
      <c r="B125" s="109"/>
      <c r="C125" s="110"/>
      <c r="D125" s="10">
        <v>4060</v>
      </c>
      <c r="E125" s="68">
        <v>1000</v>
      </c>
      <c r="F125" s="68">
        <v>49267.05</v>
      </c>
      <c r="G125" s="68">
        <v>49267.05</v>
      </c>
      <c r="H125" s="24">
        <f t="shared" si="4"/>
        <v>100</v>
      </c>
    </row>
    <row r="126" spans="1:8" ht="28.5" customHeight="1">
      <c r="A126" s="105" t="s">
        <v>125</v>
      </c>
      <c r="B126" s="106"/>
      <c r="C126" s="107"/>
      <c r="D126" s="10">
        <v>4070</v>
      </c>
      <c r="E126" s="68">
        <v>146365</v>
      </c>
      <c r="F126" s="68">
        <v>128936.35</v>
      </c>
      <c r="G126" s="68">
        <v>128936.35</v>
      </c>
      <c r="H126" s="24">
        <f t="shared" si="4"/>
        <v>100</v>
      </c>
    </row>
    <row r="127" spans="1:8" ht="15.75" customHeight="1">
      <c r="A127" s="39" t="s">
        <v>126</v>
      </c>
      <c r="B127" s="40"/>
      <c r="C127" s="41"/>
      <c r="D127" s="10">
        <v>4110</v>
      </c>
      <c r="E127" s="68"/>
      <c r="F127" s="68">
        <v>577.9</v>
      </c>
      <c r="G127" s="68">
        <v>577.9</v>
      </c>
      <c r="H127" s="24">
        <f t="shared" si="4"/>
        <v>100</v>
      </c>
    </row>
    <row r="128" spans="1:8" ht="26.25" customHeight="1">
      <c r="A128" s="105" t="s">
        <v>127</v>
      </c>
      <c r="B128" s="106"/>
      <c r="C128" s="107"/>
      <c r="D128" s="10">
        <v>4180</v>
      </c>
      <c r="E128" s="68">
        <v>120000</v>
      </c>
      <c r="F128" s="68">
        <v>112976.36</v>
      </c>
      <c r="G128" s="68">
        <v>112976.36</v>
      </c>
      <c r="H128" s="24">
        <f t="shared" si="4"/>
        <v>100</v>
      </c>
    </row>
    <row r="129" spans="1:8" ht="15" customHeight="1">
      <c r="A129" s="111" t="s">
        <v>40</v>
      </c>
      <c r="B129" s="112"/>
      <c r="C129" s="113"/>
      <c r="D129" s="10">
        <v>4210</v>
      </c>
      <c r="E129" s="68">
        <v>111013</v>
      </c>
      <c r="F129" s="68">
        <v>252056.91</v>
      </c>
      <c r="G129" s="68">
        <v>252056.91</v>
      </c>
      <c r="H129" s="24">
        <f t="shared" si="4"/>
        <v>100</v>
      </c>
    </row>
    <row r="130" spans="1:8" ht="15" customHeight="1">
      <c r="A130" s="111" t="s">
        <v>128</v>
      </c>
      <c r="B130" s="112"/>
      <c r="C130" s="113"/>
      <c r="D130" s="10">
        <v>4220</v>
      </c>
      <c r="E130" s="68">
        <v>400</v>
      </c>
      <c r="F130" s="68">
        <v>1081.4</v>
      </c>
      <c r="G130" s="68">
        <v>1081.4</v>
      </c>
      <c r="H130" s="24">
        <f t="shared" si="4"/>
        <v>100</v>
      </c>
    </row>
    <row r="131" spans="1:8" ht="15" customHeight="1">
      <c r="A131" s="114" t="s">
        <v>129</v>
      </c>
      <c r="B131" s="115"/>
      <c r="C131" s="116"/>
      <c r="D131" s="14" t="s">
        <v>130</v>
      </c>
      <c r="E131" s="68">
        <v>400</v>
      </c>
      <c r="F131" s="68"/>
      <c r="G131" s="68"/>
      <c r="H131" s="24"/>
    </row>
    <row r="132" spans="1:8" ht="15" customHeight="1">
      <c r="A132" s="117" t="s">
        <v>131</v>
      </c>
      <c r="B132" s="118"/>
      <c r="C132" s="119"/>
      <c r="D132" s="35" t="s">
        <v>132</v>
      </c>
      <c r="E132" s="68">
        <v>200</v>
      </c>
      <c r="F132" s="68">
        <v>81.2</v>
      </c>
      <c r="G132" s="68">
        <v>81.2</v>
      </c>
      <c r="H132" s="24">
        <f aca="true" t="shared" si="5" ref="H132:H147">G132/F132*100</f>
        <v>100</v>
      </c>
    </row>
    <row r="133" spans="1:8" ht="15" customHeight="1">
      <c r="A133" s="111" t="s">
        <v>42</v>
      </c>
      <c r="B133" s="112"/>
      <c r="C133" s="113"/>
      <c r="D133" s="10">
        <v>4260</v>
      </c>
      <c r="E133" s="68">
        <v>48000</v>
      </c>
      <c r="F133" s="68">
        <v>53235.25</v>
      </c>
      <c r="G133" s="68">
        <v>53235.25</v>
      </c>
      <c r="H133" s="24">
        <f t="shared" si="5"/>
        <v>100</v>
      </c>
    </row>
    <row r="134" spans="1:8" ht="15" customHeight="1">
      <c r="A134" s="111" t="s">
        <v>44</v>
      </c>
      <c r="B134" s="112"/>
      <c r="C134" s="113"/>
      <c r="D134" s="10">
        <v>4270</v>
      </c>
      <c r="E134" s="68">
        <v>6000</v>
      </c>
      <c r="F134" s="68">
        <v>6000.35</v>
      </c>
      <c r="G134" s="68">
        <v>6000.35</v>
      </c>
      <c r="H134" s="24">
        <f t="shared" si="5"/>
        <v>100</v>
      </c>
    </row>
    <row r="135" spans="1:8" ht="15" customHeight="1">
      <c r="A135" s="114" t="s">
        <v>104</v>
      </c>
      <c r="B135" s="115"/>
      <c r="C135" s="116"/>
      <c r="D135" s="14" t="s">
        <v>105</v>
      </c>
      <c r="E135" s="68">
        <v>10000</v>
      </c>
      <c r="F135" s="68">
        <v>14327.1</v>
      </c>
      <c r="G135" s="68">
        <v>14327.1</v>
      </c>
      <c r="H135" s="24">
        <f t="shared" si="5"/>
        <v>100</v>
      </c>
    </row>
    <row r="136" spans="1:8" ht="15" customHeight="1">
      <c r="A136" s="111" t="s">
        <v>14</v>
      </c>
      <c r="B136" s="112"/>
      <c r="C136" s="113"/>
      <c r="D136" s="10">
        <v>4300</v>
      </c>
      <c r="E136" s="68">
        <v>30000</v>
      </c>
      <c r="F136" s="68">
        <v>40370.73</v>
      </c>
      <c r="G136" s="68">
        <v>40370.73</v>
      </c>
      <c r="H136" s="24">
        <f t="shared" si="5"/>
        <v>100</v>
      </c>
    </row>
    <row r="137" spans="1:8" ht="15" customHeight="1">
      <c r="A137" s="117" t="s">
        <v>107</v>
      </c>
      <c r="B137" s="118"/>
      <c r="C137" s="119"/>
      <c r="D137" s="35" t="s">
        <v>108</v>
      </c>
      <c r="E137" s="68">
        <v>4200</v>
      </c>
      <c r="F137" s="68">
        <v>3425.76</v>
      </c>
      <c r="G137" s="68">
        <v>3425.76</v>
      </c>
      <c r="H137" s="24">
        <f t="shared" si="5"/>
        <v>100</v>
      </c>
    </row>
    <row r="138" spans="1:8" ht="15" customHeight="1">
      <c r="A138" s="111" t="s">
        <v>46</v>
      </c>
      <c r="B138" s="112"/>
      <c r="C138" s="113"/>
      <c r="D138" s="10">
        <v>4410</v>
      </c>
      <c r="E138" s="68">
        <v>8000</v>
      </c>
      <c r="F138" s="68">
        <v>14006.82</v>
      </c>
      <c r="G138" s="68">
        <v>14006.82</v>
      </c>
      <c r="H138" s="24">
        <f t="shared" si="5"/>
        <v>100</v>
      </c>
    </row>
    <row r="139" spans="1:8" ht="15" customHeight="1">
      <c r="A139" s="114" t="s">
        <v>48</v>
      </c>
      <c r="B139" s="115"/>
      <c r="C139" s="116"/>
      <c r="D139" s="14" t="s">
        <v>49</v>
      </c>
      <c r="E139" s="68">
        <v>1800</v>
      </c>
      <c r="F139" s="68">
        <v>1113.5</v>
      </c>
      <c r="G139" s="68">
        <v>1113.5</v>
      </c>
      <c r="H139" s="24">
        <f t="shared" si="5"/>
        <v>100</v>
      </c>
    </row>
    <row r="140" spans="1:8" ht="15" customHeight="1">
      <c r="A140" s="21" t="s">
        <v>52</v>
      </c>
      <c r="B140" s="21"/>
      <c r="C140" s="21"/>
      <c r="D140" s="14" t="s">
        <v>53</v>
      </c>
      <c r="E140" s="68">
        <v>5000</v>
      </c>
      <c r="F140" s="68">
        <v>4271</v>
      </c>
      <c r="G140" s="68">
        <v>4271</v>
      </c>
      <c r="H140" s="24">
        <f t="shared" si="5"/>
        <v>100</v>
      </c>
    </row>
    <row r="141" spans="1:8" ht="15" customHeight="1">
      <c r="A141" s="21" t="s">
        <v>54</v>
      </c>
      <c r="B141" s="21"/>
      <c r="C141" s="21"/>
      <c r="D141" s="14" t="s">
        <v>57</v>
      </c>
      <c r="E141" s="68">
        <v>200</v>
      </c>
      <c r="F141" s="68">
        <v>166.8</v>
      </c>
      <c r="G141" s="68">
        <v>166.8</v>
      </c>
      <c r="H141" s="24">
        <f t="shared" si="5"/>
        <v>100</v>
      </c>
    </row>
    <row r="142" spans="1:8" ht="15" customHeight="1">
      <c r="A142" s="72" t="s">
        <v>88</v>
      </c>
      <c r="B142" s="73"/>
      <c r="C142" s="74"/>
      <c r="D142" s="35" t="s">
        <v>89</v>
      </c>
      <c r="E142" s="68"/>
      <c r="F142" s="68">
        <v>62750</v>
      </c>
      <c r="G142" s="68">
        <v>62750</v>
      </c>
      <c r="H142" s="24">
        <f t="shared" si="5"/>
        <v>100</v>
      </c>
    </row>
    <row r="143" spans="1:8" ht="15.75" customHeight="1">
      <c r="A143" s="120" t="s">
        <v>133</v>
      </c>
      <c r="B143" s="120"/>
      <c r="C143" s="18" t="s">
        <v>134</v>
      </c>
      <c r="D143" s="121"/>
      <c r="E143" s="61">
        <v>400</v>
      </c>
      <c r="F143" s="61">
        <f>SUM(F144:F144)</f>
        <v>1000</v>
      </c>
      <c r="G143" s="61">
        <f>SUM(G144:G144)</f>
        <v>1000</v>
      </c>
      <c r="H143" s="20">
        <f t="shared" si="5"/>
        <v>100</v>
      </c>
    </row>
    <row r="144" spans="1:8" ht="16.5" customHeight="1">
      <c r="A144" s="44" t="s">
        <v>40</v>
      </c>
      <c r="B144" s="44"/>
      <c r="C144" s="44"/>
      <c r="D144" s="28" t="s">
        <v>41</v>
      </c>
      <c r="E144" s="63">
        <v>400</v>
      </c>
      <c r="F144" s="63">
        <v>1000</v>
      </c>
      <c r="G144" s="68">
        <v>1000</v>
      </c>
      <c r="H144" s="24">
        <f t="shared" si="5"/>
        <v>100</v>
      </c>
    </row>
    <row r="145" spans="1:8" ht="21" customHeight="1">
      <c r="A145" s="122" t="s">
        <v>135</v>
      </c>
      <c r="B145" s="123" t="s">
        <v>136</v>
      </c>
      <c r="C145" s="31"/>
      <c r="D145" s="103"/>
      <c r="E145" s="102">
        <f>E146+E148</f>
        <v>870197</v>
      </c>
      <c r="F145" s="102">
        <f>F146+F148</f>
        <v>155533</v>
      </c>
      <c r="G145" s="102">
        <f>G146+G148</f>
        <v>152738.8</v>
      </c>
      <c r="H145" s="16">
        <f t="shared" si="5"/>
        <v>98.20346807429934</v>
      </c>
    </row>
    <row r="146" spans="1:8" ht="33" customHeight="1">
      <c r="A146" s="124" t="s">
        <v>137</v>
      </c>
      <c r="B146" s="124"/>
      <c r="C146" s="67" t="s">
        <v>138</v>
      </c>
      <c r="D146" s="125"/>
      <c r="E146" s="62">
        <f>SUM(E147)</f>
        <v>203533</v>
      </c>
      <c r="F146" s="62">
        <f>SUM(F147)</f>
        <v>155533</v>
      </c>
      <c r="G146" s="62">
        <f>SUM(G147)</f>
        <v>152738.8</v>
      </c>
      <c r="H146" s="20">
        <f t="shared" si="5"/>
        <v>98.20346807429934</v>
      </c>
    </row>
    <row r="147" spans="1:8" ht="28.5" customHeight="1">
      <c r="A147" s="37" t="s">
        <v>139</v>
      </c>
      <c r="B147" s="37"/>
      <c r="C147" s="37"/>
      <c r="D147" s="14" t="s">
        <v>140</v>
      </c>
      <c r="E147" s="68">
        <v>203533</v>
      </c>
      <c r="F147" s="68">
        <v>155533</v>
      </c>
      <c r="G147" s="63">
        <v>152738.8</v>
      </c>
      <c r="H147" s="24">
        <f t="shared" si="5"/>
        <v>98.20346807429934</v>
      </c>
    </row>
    <row r="148" spans="1:8" ht="47.25" customHeight="1">
      <c r="A148" s="124" t="s">
        <v>141</v>
      </c>
      <c r="B148" s="124"/>
      <c r="C148" s="67" t="s">
        <v>142</v>
      </c>
      <c r="D148" s="125"/>
      <c r="E148" s="62">
        <f>SUM(E149)</f>
        <v>666664</v>
      </c>
      <c r="F148" s="62">
        <f>SUM(F149)</f>
        <v>0</v>
      </c>
      <c r="G148" s="62">
        <f>SUM(G149)</f>
        <v>0</v>
      </c>
      <c r="H148" s="62">
        <f>SUM(H149)</f>
        <v>0</v>
      </c>
    </row>
    <row r="149" spans="1:8" ht="15.75" customHeight="1">
      <c r="A149" s="37" t="s">
        <v>143</v>
      </c>
      <c r="B149" s="37"/>
      <c r="C149" s="37"/>
      <c r="D149" s="14" t="s">
        <v>144</v>
      </c>
      <c r="E149" s="68">
        <v>666664</v>
      </c>
      <c r="F149" s="68"/>
      <c r="G149" s="63"/>
      <c r="H149" s="24"/>
    </row>
    <row r="150" spans="1:8" ht="19.5" customHeight="1">
      <c r="A150" s="126" t="s">
        <v>145</v>
      </c>
      <c r="B150" s="127" t="s">
        <v>146</v>
      </c>
      <c r="C150" s="103"/>
      <c r="D150" s="103"/>
      <c r="E150" s="128">
        <f>E151+E169+E182+E210+E231+E239+E259+E255</f>
        <v>14031675</v>
      </c>
      <c r="F150" s="128">
        <f>F151+F169+F182+F210+F231+F239+F259+F255</f>
        <v>16464566.860000001</v>
      </c>
      <c r="G150" s="128">
        <f>G151+G169+G182+G210+G231+G239+G259+G255</f>
        <v>14683041.56</v>
      </c>
      <c r="H150" s="16">
        <f aca="true" t="shared" si="6" ref="H150:H189">G150/F150*100</f>
        <v>89.17964064801399</v>
      </c>
    </row>
    <row r="151" spans="1:8" ht="18.75" customHeight="1">
      <c r="A151" s="129" t="s">
        <v>147</v>
      </c>
      <c r="B151" s="129"/>
      <c r="C151" s="18" t="s">
        <v>148</v>
      </c>
      <c r="D151" s="121"/>
      <c r="E151" s="61">
        <f>SUM(E152:E168)</f>
        <v>832258</v>
      </c>
      <c r="F151" s="61">
        <f>SUM(F152:F168)</f>
        <v>865895.5900000001</v>
      </c>
      <c r="G151" s="61">
        <f>SUM(G152:G168)</f>
        <v>857964.4100000001</v>
      </c>
      <c r="H151" s="20">
        <f t="shared" si="6"/>
        <v>99.08404892095594</v>
      </c>
    </row>
    <row r="152" spans="1:8" ht="15" customHeight="1">
      <c r="A152" s="34" t="s">
        <v>28</v>
      </c>
      <c r="B152" s="21"/>
      <c r="C152" s="21"/>
      <c r="D152" s="35" t="s">
        <v>29</v>
      </c>
      <c r="E152" s="63">
        <v>1280</v>
      </c>
      <c r="F152" s="130">
        <f>E152</f>
        <v>1280</v>
      </c>
      <c r="G152" s="63">
        <f>F152</f>
        <v>1280</v>
      </c>
      <c r="H152" s="24">
        <f t="shared" si="6"/>
        <v>100</v>
      </c>
    </row>
    <row r="153" spans="1:8" ht="15" customHeight="1">
      <c r="A153" s="21" t="s">
        <v>30</v>
      </c>
      <c r="B153" s="21"/>
      <c r="C153" s="21"/>
      <c r="D153" s="35" t="s">
        <v>31</v>
      </c>
      <c r="E153" s="63">
        <v>534757</v>
      </c>
      <c r="F153" s="130">
        <v>589207.09</v>
      </c>
      <c r="G153" s="63">
        <v>588883.68</v>
      </c>
      <c r="H153" s="24">
        <f t="shared" si="6"/>
        <v>99.94511097957088</v>
      </c>
    </row>
    <row r="154" spans="1:8" ht="15" customHeight="1">
      <c r="A154" s="34" t="s">
        <v>32</v>
      </c>
      <c r="B154" s="21"/>
      <c r="C154" s="21"/>
      <c r="D154" s="14" t="s">
        <v>33</v>
      </c>
      <c r="E154" s="63">
        <v>40405</v>
      </c>
      <c r="F154" s="130">
        <v>40001.92</v>
      </c>
      <c r="G154" s="63">
        <v>40001.92</v>
      </c>
      <c r="H154" s="24">
        <f t="shared" si="6"/>
        <v>100</v>
      </c>
    </row>
    <row r="155" spans="1:8" ht="15" customHeight="1">
      <c r="A155" s="34" t="s">
        <v>34</v>
      </c>
      <c r="B155" s="21"/>
      <c r="C155" s="21"/>
      <c r="D155" s="14" t="s">
        <v>35</v>
      </c>
      <c r="E155" s="63">
        <v>103471</v>
      </c>
      <c r="F155" s="130">
        <v>105977.88</v>
      </c>
      <c r="G155" s="63">
        <v>105975.35</v>
      </c>
      <c r="H155" s="24">
        <f t="shared" si="6"/>
        <v>99.99761270936916</v>
      </c>
    </row>
    <row r="156" spans="1:8" ht="15" customHeight="1">
      <c r="A156" s="21" t="s">
        <v>36</v>
      </c>
      <c r="B156" s="21"/>
      <c r="C156" s="21"/>
      <c r="D156" s="14" t="s">
        <v>37</v>
      </c>
      <c r="E156" s="63">
        <v>14091</v>
      </c>
      <c r="F156" s="130">
        <v>15706.51</v>
      </c>
      <c r="G156" s="63">
        <v>15706.51</v>
      </c>
      <c r="H156" s="24">
        <f t="shared" si="6"/>
        <v>100</v>
      </c>
    </row>
    <row r="157" spans="1:8" ht="15" customHeight="1">
      <c r="A157" s="21" t="s">
        <v>40</v>
      </c>
      <c r="B157" s="21"/>
      <c r="C157" s="21"/>
      <c r="D157" s="14" t="s">
        <v>41</v>
      </c>
      <c r="E157" s="63">
        <v>6171</v>
      </c>
      <c r="F157" s="130">
        <v>8977.91</v>
      </c>
      <c r="G157" s="63">
        <v>8381.6</v>
      </c>
      <c r="H157" s="24">
        <f t="shared" si="6"/>
        <v>93.35803098939509</v>
      </c>
    </row>
    <row r="158" spans="1:8" ht="15" customHeight="1">
      <c r="A158" s="34" t="s">
        <v>128</v>
      </c>
      <c r="B158" s="21"/>
      <c r="C158" s="21"/>
      <c r="D158" s="35" t="s">
        <v>149</v>
      </c>
      <c r="E158" s="63">
        <v>1717</v>
      </c>
      <c r="F158" s="130">
        <v>1317</v>
      </c>
      <c r="G158" s="63">
        <v>1316.96</v>
      </c>
      <c r="H158" s="24">
        <f t="shared" si="6"/>
        <v>99.99696279422932</v>
      </c>
    </row>
    <row r="159" spans="1:8" ht="15" customHeight="1">
      <c r="A159" s="34" t="s">
        <v>150</v>
      </c>
      <c r="B159" s="21"/>
      <c r="C159" s="21"/>
      <c r="D159" s="35" t="s">
        <v>130</v>
      </c>
      <c r="E159" s="63">
        <v>1090</v>
      </c>
      <c r="F159" s="130">
        <v>551.62</v>
      </c>
      <c r="G159" s="63">
        <v>551.62</v>
      </c>
      <c r="H159" s="24">
        <f t="shared" si="6"/>
        <v>100</v>
      </c>
    </row>
    <row r="160" spans="1:8" ht="15" customHeight="1">
      <c r="A160" s="34" t="s">
        <v>131</v>
      </c>
      <c r="B160" s="21"/>
      <c r="C160" s="21"/>
      <c r="D160" s="35" t="s">
        <v>132</v>
      </c>
      <c r="E160" s="63">
        <v>3350</v>
      </c>
      <c r="F160" s="130">
        <v>4954.75</v>
      </c>
      <c r="G160" s="63">
        <v>2544.43</v>
      </c>
      <c r="H160" s="24">
        <f t="shared" si="6"/>
        <v>51.353347797567984</v>
      </c>
    </row>
    <row r="161" spans="1:8" ht="15" customHeight="1">
      <c r="A161" s="34" t="s">
        <v>42</v>
      </c>
      <c r="B161" s="21"/>
      <c r="C161" s="21"/>
      <c r="D161" s="14" t="s">
        <v>43</v>
      </c>
      <c r="E161" s="63">
        <v>46900</v>
      </c>
      <c r="F161" s="130">
        <v>43475</v>
      </c>
      <c r="G161" s="63">
        <v>39144.8</v>
      </c>
      <c r="H161" s="24">
        <f t="shared" si="6"/>
        <v>90.03979298447385</v>
      </c>
    </row>
    <row r="162" spans="1:8" ht="15" customHeight="1">
      <c r="A162" s="21" t="s">
        <v>44</v>
      </c>
      <c r="B162" s="21"/>
      <c r="C162" s="21"/>
      <c r="D162" s="14" t="s">
        <v>45</v>
      </c>
      <c r="E162" s="63">
        <v>40631</v>
      </c>
      <c r="F162" s="130">
        <v>12863.47</v>
      </c>
      <c r="G162" s="63">
        <v>12863.47</v>
      </c>
      <c r="H162" s="24">
        <f t="shared" si="6"/>
        <v>100</v>
      </c>
    </row>
    <row r="163" spans="1:8" ht="15" customHeight="1">
      <c r="A163" s="72" t="s">
        <v>129</v>
      </c>
      <c r="B163" s="131"/>
      <c r="C163" s="132"/>
      <c r="D163" s="35" t="s">
        <v>105</v>
      </c>
      <c r="E163" s="63"/>
      <c r="F163" s="130">
        <v>3553</v>
      </c>
      <c r="G163" s="63">
        <v>3553</v>
      </c>
      <c r="H163" s="24">
        <f t="shared" si="6"/>
        <v>100</v>
      </c>
    </row>
    <row r="164" spans="1:8" ht="15" customHeight="1">
      <c r="A164" s="34" t="s">
        <v>14</v>
      </c>
      <c r="B164" s="21"/>
      <c r="C164" s="21"/>
      <c r="D164" s="14" t="s">
        <v>15</v>
      </c>
      <c r="E164" s="63">
        <v>2578</v>
      </c>
      <c r="F164" s="130">
        <v>2846.4</v>
      </c>
      <c r="G164" s="63">
        <v>2578.03</v>
      </c>
      <c r="H164" s="24">
        <f t="shared" si="6"/>
        <v>90.57159921304104</v>
      </c>
    </row>
    <row r="165" spans="1:8" ht="15" customHeight="1">
      <c r="A165" s="34" t="s">
        <v>107</v>
      </c>
      <c r="B165" s="21"/>
      <c r="C165" s="21"/>
      <c r="D165" s="35" t="s">
        <v>108</v>
      </c>
      <c r="E165" s="63">
        <v>1118</v>
      </c>
      <c r="F165" s="130">
        <v>1118</v>
      </c>
      <c r="G165" s="63">
        <v>1118</v>
      </c>
      <c r="H165" s="24">
        <f t="shared" si="6"/>
        <v>100</v>
      </c>
    </row>
    <row r="166" spans="1:8" ht="15" customHeight="1">
      <c r="A166" s="21" t="s">
        <v>46</v>
      </c>
      <c r="B166" s="21"/>
      <c r="C166" s="21"/>
      <c r="D166" s="14" t="s">
        <v>47</v>
      </c>
      <c r="E166" s="63">
        <v>1167</v>
      </c>
      <c r="F166" s="130">
        <v>533.04</v>
      </c>
      <c r="G166" s="63">
        <v>533.04</v>
      </c>
      <c r="H166" s="24">
        <f t="shared" si="6"/>
        <v>100</v>
      </c>
    </row>
    <row r="167" spans="1:8" ht="15" customHeight="1">
      <c r="A167" s="34" t="s">
        <v>48</v>
      </c>
      <c r="B167" s="21"/>
      <c r="C167" s="21"/>
      <c r="D167" s="14" t="s">
        <v>49</v>
      </c>
      <c r="E167" s="63">
        <v>3444</v>
      </c>
      <c r="F167" s="133">
        <v>3444</v>
      </c>
      <c r="G167" s="134">
        <v>3444</v>
      </c>
      <c r="H167" s="24">
        <f t="shared" si="6"/>
        <v>100</v>
      </c>
    </row>
    <row r="168" spans="1:8" ht="15" customHeight="1">
      <c r="A168" s="34" t="s">
        <v>50</v>
      </c>
      <c r="B168" s="21"/>
      <c r="C168" s="21"/>
      <c r="D168" s="14" t="s">
        <v>51</v>
      </c>
      <c r="E168" s="63">
        <v>30088</v>
      </c>
      <c r="F168" s="63">
        <f>E168</f>
        <v>30088</v>
      </c>
      <c r="G168" s="63">
        <v>30088</v>
      </c>
      <c r="H168" s="24">
        <f t="shared" si="6"/>
        <v>100</v>
      </c>
    </row>
    <row r="169" spans="1:8" ht="18" customHeight="1">
      <c r="A169" s="129" t="s">
        <v>151</v>
      </c>
      <c r="B169" s="129"/>
      <c r="C169" s="18" t="s">
        <v>152</v>
      </c>
      <c r="D169" s="13"/>
      <c r="E169" s="62">
        <f>SUM(E170:E181)</f>
        <v>802812</v>
      </c>
      <c r="F169" s="62">
        <f>SUM(F170:F181)</f>
        <v>801652.81</v>
      </c>
      <c r="G169" s="62">
        <f>SUM(G170:G181)</f>
        <v>800801.5300000001</v>
      </c>
      <c r="H169" s="20">
        <f t="shared" si="6"/>
        <v>99.89380939112533</v>
      </c>
    </row>
    <row r="170" spans="1:8" ht="15" customHeight="1">
      <c r="A170" s="34" t="s">
        <v>28</v>
      </c>
      <c r="B170" s="21"/>
      <c r="C170" s="21"/>
      <c r="D170" s="35" t="s">
        <v>29</v>
      </c>
      <c r="E170" s="135">
        <v>1465</v>
      </c>
      <c r="F170" s="135">
        <f>E170</f>
        <v>1465</v>
      </c>
      <c r="G170" s="135">
        <f>F170</f>
        <v>1465</v>
      </c>
      <c r="H170" s="24">
        <f t="shared" si="6"/>
        <v>100</v>
      </c>
    </row>
    <row r="171" spans="1:8" ht="15" customHeight="1">
      <c r="A171" s="21" t="s">
        <v>30</v>
      </c>
      <c r="B171" s="21"/>
      <c r="C171" s="21"/>
      <c r="D171" s="35" t="s">
        <v>31</v>
      </c>
      <c r="E171" s="135">
        <v>567982</v>
      </c>
      <c r="F171" s="135">
        <v>570819.77</v>
      </c>
      <c r="G171" s="135">
        <v>570819.77</v>
      </c>
      <c r="H171" s="24">
        <f t="shared" si="6"/>
        <v>100</v>
      </c>
    </row>
    <row r="172" spans="1:8" ht="15" customHeight="1">
      <c r="A172" s="34" t="s">
        <v>32</v>
      </c>
      <c r="B172" s="21"/>
      <c r="C172" s="21"/>
      <c r="D172" s="14" t="s">
        <v>33</v>
      </c>
      <c r="E172" s="135">
        <v>48204</v>
      </c>
      <c r="F172" s="135">
        <v>47360.3</v>
      </c>
      <c r="G172" s="135">
        <v>47360.3</v>
      </c>
      <c r="H172" s="24">
        <f t="shared" si="6"/>
        <v>100</v>
      </c>
    </row>
    <row r="173" spans="1:8" ht="15" customHeight="1">
      <c r="A173" s="34" t="s">
        <v>34</v>
      </c>
      <c r="B173" s="21"/>
      <c r="C173" s="21"/>
      <c r="D173" s="14" t="s">
        <v>35</v>
      </c>
      <c r="E173" s="135">
        <v>108490</v>
      </c>
      <c r="F173" s="135">
        <v>104427.14</v>
      </c>
      <c r="G173" s="135">
        <v>104427.14</v>
      </c>
      <c r="H173" s="24">
        <f t="shared" si="6"/>
        <v>100</v>
      </c>
    </row>
    <row r="174" spans="1:8" ht="15" customHeight="1">
      <c r="A174" s="21" t="s">
        <v>36</v>
      </c>
      <c r="B174" s="21"/>
      <c r="C174" s="21"/>
      <c r="D174" s="14" t="s">
        <v>37</v>
      </c>
      <c r="E174" s="135">
        <v>14774</v>
      </c>
      <c r="F174" s="135">
        <v>15683.6</v>
      </c>
      <c r="G174" s="135">
        <v>15683.6</v>
      </c>
      <c r="H174" s="24">
        <f t="shared" si="6"/>
        <v>100</v>
      </c>
    </row>
    <row r="175" spans="1:8" ht="15" customHeight="1">
      <c r="A175" s="21" t="s">
        <v>40</v>
      </c>
      <c r="B175" s="21"/>
      <c r="C175" s="21"/>
      <c r="D175" s="14" t="s">
        <v>41</v>
      </c>
      <c r="E175" s="135">
        <v>2360</v>
      </c>
      <c r="F175" s="135">
        <f aca="true" t="shared" si="7" ref="F175:F181">E175</f>
        <v>2360</v>
      </c>
      <c r="G175" s="63">
        <v>2359.87</v>
      </c>
      <c r="H175" s="24">
        <f t="shared" si="6"/>
        <v>99.99449152542373</v>
      </c>
    </row>
    <row r="176" spans="1:8" ht="15" customHeight="1">
      <c r="A176" s="34" t="s">
        <v>131</v>
      </c>
      <c r="B176" s="21"/>
      <c r="C176" s="21"/>
      <c r="D176" s="35" t="s">
        <v>132</v>
      </c>
      <c r="E176" s="135">
        <v>1116</v>
      </c>
      <c r="F176" s="135">
        <f t="shared" si="7"/>
        <v>1116</v>
      </c>
      <c r="G176" s="63">
        <v>1115.99</v>
      </c>
      <c r="H176" s="24">
        <f t="shared" si="6"/>
        <v>99.99910394265234</v>
      </c>
    </row>
    <row r="177" spans="1:8" ht="15" customHeight="1">
      <c r="A177" s="34" t="s">
        <v>42</v>
      </c>
      <c r="B177" s="21"/>
      <c r="C177" s="21"/>
      <c r="D177" s="14" t="s">
        <v>43</v>
      </c>
      <c r="E177" s="135">
        <v>25593</v>
      </c>
      <c r="F177" s="135">
        <f t="shared" si="7"/>
        <v>25593</v>
      </c>
      <c r="G177" s="63">
        <v>24755.15</v>
      </c>
      <c r="H177" s="24">
        <f t="shared" si="6"/>
        <v>96.72625327237917</v>
      </c>
    </row>
    <row r="178" spans="1:8" ht="15" customHeight="1">
      <c r="A178" s="21" t="s">
        <v>44</v>
      </c>
      <c r="B178" s="21"/>
      <c r="C178" s="21"/>
      <c r="D178" s="14" t="s">
        <v>45</v>
      </c>
      <c r="E178" s="135">
        <v>900</v>
      </c>
      <c r="F178" s="135">
        <f t="shared" si="7"/>
        <v>900</v>
      </c>
      <c r="G178" s="63">
        <v>900</v>
      </c>
      <c r="H178" s="24">
        <f t="shared" si="6"/>
        <v>100</v>
      </c>
    </row>
    <row r="179" spans="1:8" ht="15" customHeight="1">
      <c r="A179" s="34" t="s">
        <v>14</v>
      </c>
      <c r="B179" s="21"/>
      <c r="C179" s="21"/>
      <c r="D179" s="14" t="s">
        <v>15</v>
      </c>
      <c r="E179" s="135">
        <v>1853</v>
      </c>
      <c r="F179" s="135">
        <f t="shared" si="7"/>
        <v>1853</v>
      </c>
      <c r="G179" s="63">
        <v>1846.92</v>
      </c>
      <c r="H179" s="24">
        <f t="shared" si="6"/>
        <v>99.671883432272</v>
      </c>
    </row>
    <row r="180" spans="1:8" ht="15" customHeight="1">
      <c r="A180" s="21" t="s">
        <v>46</v>
      </c>
      <c r="B180" s="21"/>
      <c r="C180" s="21"/>
      <c r="D180" s="14" t="s">
        <v>47</v>
      </c>
      <c r="E180" s="135">
        <v>355</v>
      </c>
      <c r="F180" s="135">
        <f t="shared" si="7"/>
        <v>355</v>
      </c>
      <c r="G180" s="63">
        <v>347.79</v>
      </c>
      <c r="H180" s="24">
        <f t="shared" si="6"/>
        <v>97.96901408450705</v>
      </c>
    </row>
    <row r="181" spans="1:8" ht="15" customHeight="1">
      <c r="A181" s="34" t="s">
        <v>50</v>
      </c>
      <c r="B181" s="21"/>
      <c r="C181" s="21"/>
      <c r="D181" s="14" t="s">
        <v>51</v>
      </c>
      <c r="E181" s="135">
        <v>29720</v>
      </c>
      <c r="F181" s="135">
        <f t="shared" si="7"/>
        <v>29720</v>
      </c>
      <c r="G181" s="63">
        <v>29720</v>
      </c>
      <c r="H181" s="24">
        <f t="shared" si="6"/>
        <v>100</v>
      </c>
    </row>
    <row r="182" spans="1:8" ht="18.75" customHeight="1">
      <c r="A182" s="136" t="s">
        <v>153</v>
      </c>
      <c r="B182" s="136"/>
      <c r="C182" s="137" t="s">
        <v>154</v>
      </c>
      <c r="D182" s="134"/>
      <c r="E182" s="138">
        <f>E183+E184</f>
        <v>3707893</v>
      </c>
      <c r="F182" s="138">
        <f>F183+F184</f>
        <v>5789247.6899999995</v>
      </c>
      <c r="G182" s="138">
        <f>G183+G184</f>
        <v>4042093.2900000005</v>
      </c>
      <c r="H182" s="20">
        <f t="shared" si="6"/>
        <v>69.82070048552373</v>
      </c>
    </row>
    <row r="183" spans="1:8" ht="27" customHeight="1">
      <c r="A183" s="44" t="s">
        <v>155</v>
      </c>
      <c r="B183" s="44"/>
      <c r="C183" s="44"/>
      <c r="D183" s="10">
        <v>2540</v>
      </c>
      <c r="E183" s="22">
        <v>322871</v>
      </c>
      <c r="F183" s="22">
        <v>344159.48</v>
      </c>
      <c r="G183" s="22">
        <v>344111.48</v>
      </c>
      <c r="H183" s="24">
        <f t="shared" si="6"/>
        <v>99.9860529775324</v>
      </c>
    </row>
    <row r="184" spans="1:8" ht="17.25" customHeight="1">
      <c r="A184" s="139" t="s">
        <v>153</v>
      </c>
      <c r="B184" s="139"/>
      <c r="C184" s="139"/>
      <c r="D184" s="139"/>
      <c r="E184" s="140">
        <f>SUM(E185:E209)</f>
        <v>3385022</v>
      </c>
      <c r="F184" s="140">
        <f>SUM(F185:F209)</f>
        <v>5445088.21</v>
      </c>
      <c r="G184" s="140">
        <f>SUM(G185:G209)</f>
        <v>3697981.8100000005</v>
      </c>
      <c r="H184" s="141">
        <f t="shared" si="6"/>
        <v>67.91408453601527</v>
      </c>
    </row>
    <row r="185" spans="1:8" ht="15" customHeight="1">
      <c r="A185" s="34" t="s">
        <v>28</v>
      </c>
      <c r="B185" s="21"/>
      <c r="C185" s="21"/>
      <c r="D185" s="35" t="s">
        <v>29</v>
      </c>
      <c r="E185" s="22">
        <v>6886</v>
      </c>
      <c r="F185" s="22">
        <v>5862</v>
      </c>
      <c r="G185" s="22">
        <v>5862</v>
      </c>
      <c r="H185" s="24">
        <f t="shared" si="6"/>
        <v>100</v>
      </c>
    </row>
    <row r="186" spans="1:8" ht="15" customHeight="1">
      <c r="A186" s="21" t="s">
        <v>30</v>
      </c>
      <c r="B186" s="21"/>
      <c r="C186" s="21"/>
      <c r="D186" s="35" t="s">
        <v>31</v>
      </c>
      <c r="E186" s="22">
        <v>2218126</v>
      </c>
      <c r="F186" s="22">
        <v>2293487.25</v>
      </c>
      <c r="G186" s="22">
        <v>2293445.87</v>
      </c>
      <c r="H186" s="24">
        <f t="shared" si="6"/>
        <v>99.99819576062609</v>
      </c>
    </row>
    <row r="187" spans="1:8" ht="15" customHeight="1">
      <c r="A187" s="34" t="s">
        <v>32</v>
      </c>
      <c r="B187" s="21"/>
      <c r="C187" s="21"/>
      <c r="D187" s="14" t="s">
        <v>33</v>
      </c>
      <c r="E187" s="22">
        <v>190586</v>
      </c>
      <c r="F187" s="22">
        <v>183029.4</v>
      </c>
      <c r="G187" s="22">
        <v>183029.4</v>
      </c>
      <c r="H187" s="24">
        <f t="shared" si="6"/>
        <v>100</v>
      </c>
    </row>
    <row r="188" spans="1:8" ht="15" customHeight="1">
      <c r="A188" s="34" t="s">
        <v>34</v>
      </c>
      <c r="B188" s="21"/>
      <c r="C188" s="21"/>
      <c r="D188" s="14" t="s">
        <v>35</v>
      </c>
      <c r="E188" s="22">
        <v>409563</v>
      </c>
      <c r="F188" s="22">
        <v>419761.54</v>
      </c>
      <c r="G188" s="22">
        <v>419758.6</v>
      </c>
      <c r="H188" s="24">
        <f t="shared" si="6"/>
        <v>99.99929960234088</v>
      </c>
    </row>
    <row r="189" spans="1:8" ht="15" customHeight="1">
      <c r="A189" s="21" t="s">
        <v>36</v>
      </c>
      <c r="B189" s="21"/>
      <c r="C189" s="21"/>
      <c r="D189" s="14" t="s">
        <v>37</v>
      </c>
      <c r="E189" s="22">
        <v>56461</v>
      </c>
      <c r="F189" s="22">
        <v>59178.16</v>
      </c>
      <c r="G189" s="22">
        <v>59177.68</v>
      </c>
      <c r="H189" s="24">
        <f t="shared" si="6"/>
        <v>99.99918888995535</v>
      </c>
    </row>
    <row r="190" spans="1:8" ht="15" customHeight="1">
      <c r="A190" s="34" t="s">
        <v>101</v>
      </c>
      <c r="B190" s="21"/>
      <c r="C190" s="21"/>
      <c r="D190" s="35" t="s">
        <v>102</v>
      </c>
      <c r="E190" s="22">
        <v>2040</v>
      </c>
      <c r="F190" s="22"/>
      <c r="G190" s="22"/>
      <c r="H190" s="24"/>
    </row>
    <row r="191" spans="1:8" ht="15" customHeight="1">
      <c r="A191" s="34" t="s">
        <v>38</v>
      </c>
      <c r="B191" s="21"/>
      <c r="C191" s="21"/>
      <c r="D191" s="14" t="s">
        <v>39</v>
      </c>
      <c r="E191" s="22">
        <v>2493</v>
      </c>
      <c r="F191" s="22">
        <v>3246.96</v>
      </c>
      <c r="G191" s="22">
        <v>3246.96</v>
      </c>
      <c r="H191" s="24">
        <f aca="true" t="shared" si="8" ref="H191:H202">G191/F191*100</f>
        <v>100</v>
      </c>
    </row>
    <row r="192" spans="1:8" ht="15" customHeight="1">
      <c r="A192" s="21" t="s">
        <v>40</v>
      </c>
      <c r="B192" s="21"/>
      <c r="C192" s="21"/>
      <c r="D192" s="14" t="s">
        <v>41</v>
      </c>
      <c r="E192" s="22">
        <v>48533</v>
      </c>
      <c r="F192" s="22">
        <v>65157.83</v>
      </c>
      <c r="G192" s="22">
        <v>65148.21</v>
      </c>
      <c r="H192" s="24">
        <f t="shared" si="8"/>
        <v>99.98523584962851</v>
      </c>
    </row>
    <row r="193" spans="1:8" ht="15" customHeight="1">
      <c r="A193" s="21" t="s">
        <v>40</v>
      </c>
      <c r="B193" s="21"/>
      <c r="C193" s="21"/>
      <c r="D193" s="35" t="s">
        <v>156</v>
      </c>
      <c r="E193" s="22">
        <v>1200</v>
      </c>
      <c r="F193" s="22">
        <v>2792.2</v>
      </c>
      <c r="G193" s="24">
        <v>2766.02</v>
      </c>
      <c r="H193" s="24">
        <f t="shared" si="8"/>
        <v>99.06238808108301</v>
      </c>
    </row>
    <row r="194" spans="1:8" ht="15" customHeight="1">
      <c r="A194" s="21" t="s">
        <v>40</v>
      </c>
      <c r="B194" s="21"/>
      <c r="C194" s="21"/>
      <c r="D194" s="35" t="s">
        <v>103</v>
      </c>
      <c r="E194" s="22">
        <v>300</v>
      </c>
      <c r="F194" s="22">
        <f>E194</f>
        <v>300</v>
      </c>
      <c r="G194" s="22">
        <v>298.83</v>
      </c>
      <c r="H194" s="24">
        <f t="shared" si="8"/>
        <v>99.61</v>
      </c>
    </row>
    <row r="195" spans="1:8" ht="15" customHeight="1">
      <c r="A195" s="34" t="s">
        <v>131</v>
      </c>
      <c r="B195" s="21"/>
      <c r="C195" s="21"/>
      <c r="D195" s="35" t="s">
        <v>132</v>
      </c>
      <c r="E195" s="22">
        <v>6134</v>
      </c>
      <c r="F195" s="22">
        <v>4814.82</v>
      </c>
      <c r="G195" s="22">
        <v>4813.62</v>
      </c>
      <c r="H195" s="24">
        <f t="shared" si="8"/>
        <v>99.97507694991712</v>
      </c>
    </row>
    <row r="196" spans="1:8" ht="15" customHeight="1">
      <c r="A196" s="34" t="s">
        <v>131</v>
      </c>
      <c r="B196" s="21"/>
      <c r="C196" s="21"/>
      <c r="D196" s="35" t="s">
        <v>157</v>
      </c>
      <c r="E196" s="22">
        <v>1000</v>
      </c>
      <c r="F196" s="22">
        <v>1060.35</v>
      </c>
      <c r="G196" s="22">
        <v>1060.35</v>
      </c>
      <c r="H196" s="24">
        <f t="shared" si="8"/>
        <v>100</v>
      </c>
    </row>
    <row r="197" spans="1:8" ht="15" customHeight="1">
      <c r="A197" s="34" t="s">
        <v>42</v>
      </c>
      <c r="B197" s="21"/>
      <c r="C197" s="21"/>
      <c r="D197" s="14" t="s">
        <v>43</v>
      </c>
      <c r="E197" s="22">
        <v>199311</v>
      </c>
      <c r="F197" s="22">
        <v>241968.51</v>
      </c>
      <c r="G197" s="22">
        <v>241822.89</v>
      </c>
      <c r="H197" s="24">
        <f t="shared" si="8"/>
        <v>99.93981861524047</v>
      </c>
    </row>
    <row r="198" spans="1:8" ht="15" customHeight="1">
      <c r="A198" s="21" t="s">
        <v>44</v>
      </c>
      <c r="B198" s="21"/>
      <c r="C198" s="21"/>
      <c r="D198" s="14" t="s">
        <v>45</v>
      </c>
      <c r="E198" s="22">
        <v>18926</v>
      </c>
      <c r="F198" s="22">
        <v>195624.78</v>
      </c>
      <c r="G198" s="22">
        <v>195326.66</v>
      </c>
      <c r="H198" s="24">
        <f t="shared" si="8"/>
        <v>99.84760621839422</v>
      </c>
    </row>
    <row r="199" spans="1:8" ht="15" customHeight="1">
      <c r="A199" s="72" t="s">
        <v>129</v>
      </c>
      <c r="B199" s="131"/>
      <c r="C199" s="132"/>
      <c r="D199" s="35" t="s">
        <v>105</v>
      </c>
      <c r="E199" s="22"/>
      <c r="F199" s="22">
        <v>500</v>
      </c>
      <c r="G199" s="22">
        <v>500</v>
      </c>
      <c r="H199" s="24">
        <f t="shared" si="8"/>
        <v>100</v>
      </c>
    </row>
    <row r="200" spans="1:8" ht="15" customHeight="1">
      <c r="A200" s="34" t="s">
        <v>14</v>
      </c>
      <c r="B200" s="21"/>
      <c r="C200" s="21"/>
      <c r="D200" s="14" t="s">
        <v>15</v>
      </c>
      <c r="E200" s="22">
        <v>38322</v>
      </c>
      <c r="F200" s="22">
        <v>32458.82</v>
      </c>
      <c r="G200" s="22">
        <v>31684.5</v>
      </c>
      <c r="H200" s="24">
        <f t="shared" si="8"/>
        <v>97.61445425311209</v>
      </c>
    </row>
    <row r="201" spans="1:8" ht="15" customHeight="1">
      <c r="A201" s="34" t="s">
        <v>14</v>
      </c>
      <c r="B201" s="21"/>
      <c r="C201" s="21"/>
      <c r="D201" s="35" t="s">
        <v>158</v>
      </c>
      <c r="E201" s="22">
        <v>1000</v>
      </c>
      <c r="F201" s="22">
        <v>807.41</v>
      </c>
      <c r="G201" s="22">
        <v>807.41</v>
      </c>
      <c r="H201" s="24">
        <f t="shared" si="8"/>
        <v>100</v>
      </c>
    </row>
    <row r="202" spans="1:8" ht="15" customHeight="1">
      <c r="A202" s="34" t="s">
        <v>107</v>
      </c>
      <c r="B202" s="21"/>
      <c r="C202" s="21"/>
      <c r="D202" s="35" t="s">
        <v>108</v>
      </c>
      <c r="E202" s="22">
        <v>4699</v>
      </c>
      <c r="F202" s="22">
        <v>4248</v>
      </c>
      <c r="G202" s="22">
        <v>4247.3</v>
      </c>
      <c r="H202" s="24">
        <f t="shared" si="8"/>
        <v>99.98352165725048</v>
      </c>
    </row>
    <row r="203" spans="1:8" ht="15" customHeight="1">
      <c r="A203" s="34" t="s">
        <v>107</v>
      </c>
      <c r="B203" s="21"/>
      <c r="C203" s="21"/>
      <c r="D203" s="35" t="s">
        <v>159</v>
      </c>
      <c r="E203" s="22">
        <v>800</v>
      </c>
      <c r="F203" s="22"/>
      <c r="G203" s="22"/>
      <c r="H203" s="24"/>
    </row>
    <row r="204" spans="1:8" ht="15" customHeight="1">
      <c r="A204" s="70" t="s">
        <v>160</v>
      </c>
      <c r="B204" s="70"/>
      <c r="C204" s="70"/>
      <c r="D204" s="35" t="s">
        <v>161</v>
      </c>
      <c r="E204" s="22">
        <v>18120</v>
      </c>
      <c r="F204" s="22">
        <v>17321.26</v>
      </c>
      <c r="G204" s="22">
        <v>17321.26</v>
      </c>
      <c r="H204" s="24">
        <f>G204/F204*100</f>
        <v>100</v>
      </c>
    </row>
    <row r="205" spans="1:8" ht="15" customHeight="1">
      <c r="A205" s="21" t="s">
        <v>46</v>
      </c>
      <c r="B205" s="21"/>
      <c r="C205" s="21"/>
      <c r="D205" s="14" t="s">
        <v>47</v>
      </c>
      <c r="E205" s="22">
        <v>2606</v>
      </c>
      <c r="F205" s="22">
        <v>3213.92</v>
      </c>
      <c r="G205" s="22">
        <v>3209.25</v>
      </c>
      <c r="H205" s="24">
        <f>G205/F205*100</f>
        <v>99.85469457858316</v>
      </c>
    </row>
    <row r="206" spans="1:8" ht="15" customHeight="1">
      <c r="A206" s="34" t="s">
        <v>48</v>
      </c>
      <c r="B206" s="21"/>
      <c r="C206" s="21"/>
      <c r="D206" s="14" t="s">
        <v>49</v>
      </c>
      <c r="E206" s="22">
        <v>9699</v>
      </c>
      <c r="F206" s="22">
        <v>6138</v>
      </c>
      <c r="G206" s="22">
        <v>6138</v>
      </c>
      <c r="H206" s="24">
        <f>G206/F206*100</f>
        <v>100</v>
      </c>
    </row>
    <row r="207" spans="1:8" ht="15" customHeight="1">
      <c r="A207" s="34" t="s">
        <v>50</v>
      </c>
      <c r="B207" s="21"/>
      <c r="C207" s="21"/>
      <c r="D207" s="14" t="s">
        <v>51</v>
      </c>
      <c r="E207" s="22">
        <v>148217</v>
      </c>
      <c r="F207" s="22">
        <f>E207</f>
        <v>148217</v>
      </c>
      <c r="G207" s="22">
        <f>F207</f>
        <v>148217</v>
      </c>
      <c r="H207" s="24">
        <f>G207/F207*100</f>
        <v>100</v>
      </c>
    </row>
    <row r="208" spans="1:8" ht="15" customHeight="1">
      <c r="A208" s="72" t="s">
        <v>162</v>
      </c>
      <c r="B208" s="73"/>
      <c r="C208" s="74"/>
      <c r="D208" s="35" t="s">
        <v>163</v>
      </c>
      <c r="E208" s="22"/>
      <c r="F208" s="22"/>
      <c r="G208" s="22">
        <v>100</v>
      </c>
      <c r="H208" s="24"/>
    </row>
    <row r="209" spans="1:8" ht="15" customHeight="1">
      <c r="A209" s="72" t="s">
        <v>60</v>
      </c>
      <c r="B209" s="73"/>
      <c r="C209" s="74"/>
      <c r="D209" s="35" t="s">
        <v>61</v>
      </c>
      <c r="E209" s="22"/>
      <c r="F209" s="22">
        <v>1755900</v>
      </c>
      <c r="G209" s="22">
        <v>10000</v>
      </c>
      <c r="H209" s="24">
        <f aca="true" t="shared" si="9" ref="H209:H240">G209/F209*100</f>
        <v>0.5695085141522865</v>
      </c>
    </row>
    <row r="210" spans="1:8" ht="19.5" customHeight="1">
      <c r="A210" s="25" t="s">
        <v>164</v>
      </c>
      <c r="B210" s="25"/>
      <c r="C210" s="18" t="s">
        <v>165</v>
      </c>
      <c r="D210" s="13"/>
      <c r="E210" s="62">
        <f>E211+E212</f>
        <v>8145583</v>
      </c>
      <c r="F210" s="62">
        <f>SUM(F211:F212)</f>
        <v>8386526.870000001</v>
      </c>
      <c r="G210" s="62">
        <f>G211+G212</f>
        <v>8362019.6899999995</v>
      </c>
      <c r="H210" s="20">
        <f t="shared" si="9"/>
        <v>99.7077791512519</v>
      </c>
    </row>
    <row r="211" spans="1:8" ht="27.75" customHeight="1">
      <c r="A211" s="44" t="s">
        <v>155</v>
      </c>
      <c r="B211" s="44"/>
      <c r="C211" s="44"/>
      <c r="D211" s="10">
        <v>2540</v>
      </c>
      <c r="E211" s="63">
        <v>605919</v>
      </c>
      <c r="F211" s="63">
        <v>553053.04</v>
      </c>
      <c r="G211" s="63">
        <v>553053.04</v>
      </c>
      <c r="H211" s="24">
        <f t="shared" si="9"/>
        <v>100</v>
      </c>
    </row>
    <row r="212" spans="1:8" ht="18" customHeight="1">
      <c r="A212" s="120" t="s">
        <v>166</v>
      </c>
      <c r="B212" s="120"/>
      <c r="C212" s="120"/>
      <c r="D212" s="120"/>
      <c r="E212" s="61">
        <f>SUM(E214:E230)</f>
        <v>7539664</v>
      </c>
      <c r="F212" s="61">
        <f>SUM(F213:F230)</f>
        <v>7833473.830000001</v>
      </c>
      <c r="G212" s="61">
        <f>SUM(G213:G230)</f>
        <v>7808966.649999999</v>
      </c>
      <c r="H212" s="20">
        <f t="shared" si="9"/>
        <v>99.6871479942124</v>
      </c>
    </row>
    <row r="213" spans="1:8" ht="26.25" customHeight="1">
      <c r="A213" s="142" t="s">
        <v>167</v>
      </c>
      <c r="B213" s="143"/>
      <c r="C213" s="144"/>
      <c r="D213" s="145" t="s">
        <v>168</v>
      </c>
      <c r="E213" s="68"/>
      <c r="F213" s="68">
        <v>4320</v>
      </c>
      <c r="G213" s="68">
        <v>4080</v>
      </c>
      <c r="H213" s="24">
        <f t="shared" si="9"/>
        <v>94.44444444444444</v>
      </c>
    </row>
    <row r="214" spans="1:8" ht="15" customHeight="1">
      <c r="A214" s="34" t="s">
        <v>28</v>
      </c>
      <c r="B214" s="21"/>
      <c r="C214" s="21"/>
      <c r="D214" s="35" t="s">
        <v>29</v>
      </c>
      <c r="E214" s="63">
        <v>11740</v>
      </c>
      <c r="F214" s="63">
        <v>10448.51</v>
      </c>
      <c r="G214" s="63">
        <v>10448.51</v>
      </c>
      <c r="H214" s="24">
        <f t="shared" si="9"/>
        <v>100</v>
      </c>
    </row>
    <row r="215" spans="1:8" ht="15" customHeight="1">
      <c r="A215" s="21" t="s">
        <v>30</v>
      </c>
      <c r="B215" s="21"/>
      <c r="C215" s="21"/>
      <c r="D215" s="35" t="s">
        <v>31</v>
      </c>
      <c r="E215" s="63">
        <v>4997597</v>
      </c>
      <c r="F215" s="63">
        <v>4997734.21</v>
      </c>
      <c r="G215" s="63">
        <v>4996648.54</v>
      </c>
      <c r="H215" s="24">
        <f t="shared" si="9"/>
        <v>99.97827675593817</v>
      </c>
    </row>
    <row r="216" spans="1:8" ht="15" customHeight="1">
      <c r="A216" s="34" t="s">
        <v>32</v>
      </c>
      <c r="B216" s="21"/>
      <c r="C216" s="21"/>
      <c r="D216" s="14" t="s">
        <v>33</v>
      </c>
      <c r="E216" s="63">
        <v>389473</v>
      </c>
      <c r="F216" s="63">
        <v>382518.32</v>
      </c>
      <c r="G216" s="63">
        <v>382518.32</v>
      </c>
      <c r="H216" s="24">
        <f t="shared" si="9"/>
        <v>100</v>
      </c>
    </row>
    <row r="217" spans="1:8" ht="15" customHeight="1">
      <c r="A217" s="34" t="s">
        <v>34</v>
      </c>
      <c r="B217" s="21"/>
      <c r="C217" s="21"/>
      <c r="D217" s="14" t="s">
        <v>35</v>
      </c>
      <c r="E217" s="63">
        <v>903679</v>
      </c>
      <c r="F217" s="63">
        <v>901508.32</v>
      </c>
      <c r="G217" s="63">
        <v>901328.53</v>
      </c>
      <c r="H217" s="24">
        <f t="shared" si="9"/>
        <v>99.98005675643682</v>
      </c>
    </row>
    <row r="218" spans="1:8" ht="15" customHeight="1">
      <c r="A218" s="21" t="s">
        <v>36</v>
      </c>
      <c r="B218" s="21"/>
      <c r="C218" s="21"/>
      <c r="D218" s="14" t="s">
        <v>37</v>
      </c>
      <c r="E218" s="63">
        <v>122685</v>
      </c>
      <c r="F218" s="63">
        <v>129155.15</v>
      </c>
      <c r="G218" s="63">
        <v>129154.79</v>
      </c>
      <c r="H218" s="24">
        <f t="shared" si="9"/>
        <v>99.99972126547026</v>
      </c>
    </row>
    <row r="219" spans="1:8" ht="15" customHeight="1">
      <c r="A219" s="34" t="s">
        <v>38</v>
      </c>
      <c r="B219" s="21"/>
      <c r="C219" s="21"/>
      <c r="D219" s="14" t="s">
        <v>39</v>
      </c>
      <c r="E219" s="63">
        <v>7000</v>
      </c>
      <c r="F219" s="63">
        <v>8900</v>
      </c>
      <c r="G219" s="66">
        <v>8900</v>
      </c>
      <c r="H219" s="24">
        <f t="shared" si="9"/>
        <v>100</v>
      </c>
    </row>
    <row r="220" spans="1:8" ht="15" customHeight="1">
      <c r="A220" s="21" t="s">
        <v>40</v>
      </c>
      <c r="B220" s="21"/>
      <c r="C220" s="21"/>
      <c r="D220" s="14" t="s">
        <v>41</v>
      </c>
      <c r="E220" s="63">
        <v>85355</v>
      </c>
      <c r="F220" s="63">
        <v>109537.11</v>
      </c>
      <c r="G220" s="66">
        <v>109499.02</v>
      </c>
      <c r="H220" s="24">
        <f t="shared" si="9"/>
        <v>99.96522639678919</v>
      </c>
    </row>
    <row r="221" spans="1:8" ht="15" customHeight="1">
      <c r="A221" s="21" t="s">
        <v>40</v>
      </c>
      <c r="B221" s="21"/>
      <c r="C221" s="21"/>
      <c r="D221" s="35" t="s">
        <v>103</v>
      </c>
      <c r="E221" s="63">
        <v>2200</v>
      </c>
      <c r="F221" s="63">
        <f>E221</f>
        <v>2200</v>
      </c>
      <c r="G221" s="66">
        <v>2199.05</v>
      </c>
      <c r="H221" s="24">
        <f t="shared" si="9"/>
        <v>99.95681818181819</v>
      </c>
    </row>
    <row r="222" spans="1:8" ht="15" customHeight="1">
      <c r="A222" s="34" t="s">
        <v>131</v>
      </c>
      <c r="B222" s="21"/>
      <c r="C222" s="21"/>
      <c r="D222" s="35" t="s">
        <v>132</v>
      </c>
      <c r="E222" s="63">
        <v>15888</v>
      </c>
      <c r="F222" s="63">
        <v>39188</v>
      </c>
      <c r="G222" s="66">
        <v>39133.42</v>
      </c>
      <c r="H222" s="24">
        <f t="shared" si="9"/>
        <v>99.86072267020516</v>
      </c>
    </row>
    <row r="223" spans="1:8" ht="15" customHeight="1">
      <c r="A223" s="34" t="s">
        <v>42</v>
      </c>
      <c r="B223" s="21"/>
      <c r="C223" s="21"/>
      <c r="D223" s="14" t="s">
        <v>43</v>
      </c>
      <c r="E223" s="63">
        <v>379564</v>
      </c>
      <c r="F223" s="63">
        <v>425620.97</v>
      </c>
      <c r="G223" s="66">
        <v>419729.01</v>
      </c>
      <c r="H223" s="24">
        <f t="shared" si="9"/>
        <v>98.61567910998372</v>
      </c>
    </row>
    <row r="224" spans="1:8" ht="15" customHeight="1">
      <c r="A224" s="21" t="s">
        <v>44</v>
      </c>
      <c r="B224" s="21"/>
      <c r="C224" s="21"/>
      <c r="D224" s="14" t="s">
        <v>45</v>
      </c>
      <c r="E224" s="63">
        <v>160283</v>
      </c>
      <c r="F224" s="63">
        <v>338318.09</v>
      </c>
      <c r="G224" s="66">
        <v>338282.26</v>
      </c>
      <c r="H224" s="24">
        <f t="shared" si="9"/>
        <v>99.98940937506474</v>
      </c>
    </row>
    <row r="225" spans="1:8" ht="15" customHeight="1">
      <c r="A225" s="72" t="s">
        <v>104</v>
      </c>
      <c r="B225" s="131"/>
      <c r="C225" s="132"/>
      <c r="D225" s="35" t="s">
        <v>105</v>
      </c>
      <c r="E225" s="63"/>
      <c r="F225" s="63">
        <v>12950</v>
      </c>
      <c r="G225" s="66">
        <v>12950</v>
      </c>
      <c r="H225" s="24">
        <f t="shared" si="9"/>
        <v>100</v>
      </c>
    </row>
    <row r="226" spans="1:8" ht="15" customHeight="1">
      <c r="A226" s="34" t="s">
        <v>14</v>
      </c>
      <c r="B226" s="21"/>
      <c r="C226" s="21"/>
      <c r="D226" s="14" t="s">
        <v>15</v>
      </c>
      <c r="E226" s="63">
        <v>74008</v>
      </c>
      <c r="F226" s="63">
        <v>83592.48</v>
      </c>
      <c r="G226" s="66">
        <v>66975.87</v>
      </c>
      <c r="H226" s="24">
        <f t="shared" si="9"/>
        <v>80.1218841694851</v>
      </c>
    </row>
    <row r="227" spans="1:8" ht="15" customHeight="1">
      <c r="A227" s="34" t="s">
        <v>107</v>
      </c>
      <c r="B227" s="21"/>
      <c r="C227" s="21"/>
      <c r="D227" s="35" t="s">
        <v>108</v>
      </c>
      <c r="E227" s="63">
        <v>11806</v>
      </c>
      <c r="F227" s="63">
        <v>7542.67</v>
      </c>
      <c r="G227" s="66">
        <v>7542.2</v>
      </c>
      <c r="H227" s="24">
        <f t="shared" si="9"/>
        <v>99.99376878479372</v>
      </c>
    </row>
    <row r="228" spans="1:8" ht="15" customHeight="1">
      <c r="A228" s="21" t="s">
        <v>46</v>
      </c>
      <c r="B228" s="21"/>
      <c r="C228" s="21"/>
      <c r="D228" s="14" t="s">
        <v>47</v>
      </c>
      <c r="E228" s="63">
        <v>7749</v>
      </c>
      <c r="F228" s="63">
        <v>8749</v>
      </c>
      <c r="G228" s="66">
        <v>8387</v>
      </c>
      <c r="H228" s="24">
        <f t="shared" si="9"/>
        <v>95.86238427248828</v>
      </c>
    </row>
    <row r="229" spans="1:8" ht="15" customHeight="1">
      <c r="A229" s="34" t="s">
        <v>48</v>
      </c>
      <c r="B229" s="21"/>
      <c r="C229" s="21"/>
      <c r="D229" s="14" t="s">
        <v>49</v>
      </c>
      <c r="E229" s="63">
        <v>13757</v>
      </c>
      <c r="F229" s="63">
        <v>14311</v>
      </c>
      <c r="G229" s="66">
        <v>14310.13</v>
      </c>
      <c r="H229" s="24">
        <f t="shared" si="9"/>
        <v>99.99392076025434</v>
      </c>
    </row>
    <row r="230" spans="1:8" ht="15" customHeight="1">
      <c r="A230" s="34" t="s">
        <v>50</v>
      </c>
      <c r="B230" s="21"/>
      <c r="C230" s="21"/>
      <c r="D230" s="14" t="s">
        <v>51</v>
      </c>
      <c r="E230" s="63">
        <v>356880</v>
      </c>
      <c r="F230" s="63">
        <f>E230</f>
        <v>356880</v>
      </c>
      <c r="G230" s="63">
        <f>F230</f>
        <v>356880</v>
      </c>
      <c r="H230" s="24">
        <f t="shared" si="9"/>
        <v>100</v>
      </c>
    </row>
    <row r="231" spans="1:8" ht="16.5" customHeight="1">
      <c r="A231" s="120" t="s">
        <v>169</v>
      </c>
      <c r="B231" s="120"/>
      <c r="C231" s="18" t="s">
        <v>170</v>
      </c>
      <c r="D231" s="13"/>
      <c r="E231" s="62">
        <f>SUM(E232:E238)</f>
        <v>121143</v>
      </c>
      <c r="F231" s="62">
        <f>SUM(F232:F238)</f>
        <v>136075.80000000002</v>
      </c>
      <c r="G231" s="62">
        <f>SUM(G232:G238)</f>
        <v>136070.57</v>
      </c>
      <c r="H231" s="20">
        <f t="shared" si="9"/>
        <v>99.99615655392068</v>
      </c>
    </row>
    <row r="232" spans="1:8" ht="15" customHeight="1">
      <c r="A232" s="34" t="s">
        <v>28</v>
      </c>
      <c r="B232" s="21"/>
      <c r="C232" s="21"/>
      <c r="D232" s="35" t="s">
        <v>29</v>
      </c>
      <c r="E232" s="66">
        <v>257</v>
      </c>
      <c r="F232" s="135">
        <v>257</v>
      </c>
      <c r="G232" s="135">
        <v>257</v>
      </c>
      <c r="H232" s="24">
        <f t="shared" si="9"/>
        <v>100</v>
      </c>
    </row>
    <row r="233" spans="1:8" ht="15" customHeight="1">
      <c r="A233" s="21" t="s">
        <v>30</v>
      </c>
      <c r="B233" s="21"/>
      <c r="C233" s="21"/>
      <c r="D233" s="35" t="s">
        <v>31</v>
      </c>
      <c r="E233" s="66">
        <v>86716</v>
      </c>
      <c r="F233" s="135">
        <v>98133.36</v>
      </c>
      <c r="G233" s="135">
        <v>98133.36</v>
      </c>
      <c r="H233" s="24">
        <f t="shared" si="9"/>
        <v>100</v>
      </c>
    </row>
    <row r="234" spans="1:8" ht="15" customHeight="1">
      <c r="A234" s="34" t="s">
        <v>32</v>
      </c>
      <c r="B234" s="21"/>
      <c r="C234" s="21"/>
      <c r="D234" s="14" t="s">
        <v>33</v>
      </c>
      <c r="E234" s="66">
        <v>7553</v>
      </c>
      <c r="F234" s="135">
        <v>7565.21</v>
      </c>
      <c r="G234" s="135">
        <v>7565.21</v>
      </c>
      <c r="H234" s="24">
        <f t="shared" si="9"/>
        <v>100</v>
      </c>
    </row>
    <row r="235" spans="1:8" ht="15" customHeight="1">
      <c r="A235" s="34" t="s">
        <v>34</v>
      </c>
      <c r="B235" s="21"/>
      <c r="C235" s="21"/>
      <c r="D235" s="14" t="s">
        <v>35</v>
      </c>
      <c r="E235" s="66">
        <v>16959</v>
      </c>
      <c r="F235" s="135">
        <v>18559.82</v>
      </c>
      <c r="G235" s="135">
        <v>18559.82</v>
      </c>
      <c r="H235" s="24">
        <f t="shared" si="9"/>
        <v>100</v>
      </c>
    </row>
    <row r="236" spans="1:8" ht="12.75">
      <c r="A236" s="21" t="s">
        <v>36</v>
      </c>
      <c r="B236" s="21"/>
      <c r="C236" s="21"/>
      <c r="D236" s="14" t="s">
        <v>37</v>
      </c>
      <c r="E236" s="66">
        <v>2310</v>
      </c>
      <c r="F236" s="135">
        <v>2733.41</v>
      </c>
      <c r="G236" s="135">
        <v>2733.41</v>
      </c>
      <c r="H236" s="24">
        <f t="shared" si="9"/>
        <v>100</v>
      </c>
    </row>
    <row r="237" spans="1:8" ht="14.25" customHeight="1">
      <c r="A237" s="72" t="s">
        <v>40</v>
      </c>
      <c r="B237" s="73"/>
      <c r="C237" s="74"/>
      <c r="D237" s="35" t="s">
        <v>41</v>
      </c>
      <c r="E237" s="66"/>
      <c r="F237" s="135">
        <v>1479</v>
      </c>
      <c r="G237" s="135">
        <v>1473.77</v>
      </c>
      <c r="H237" s="24">
        <f t="shared" si="9"/>
        <v>99.64638269100745</v>
      </c>
    </row>
    <row r="238" spans="1:8" ht="15" customHeight="1">
      <c r="A238" s="34" t="s">
        <v>50</v>
      </c>
      <c r="B238" s="21"/>
      <c r="C238" s="21"/>
      <c r="D238" s="14" t="s">
        <v>51</v>
      </c>
      <c r="E238" s="66">
        <v>7348</v>
      </c>
      <c r="F238" s="135">
        <v>7348</v>
      </c>
      <c r="G238" s="135">
        <v>7348</v>
      </c>
      <c r="H238" s="24">
        <f t="shared" si="9"/>
        <v>100</v>
      </c>
    </row>
    <row r="239" spans="1:8" ht="34.5" customHeight="1">
      <c r="A239" s="120" t="s">
        <v>171</v>
      </c>
      <c r="B239" s="120"/>
      <c r="C239" s="18" t="s">
        <v>172</v>
      </c>
      <c r="D239" s="13"/>
      <c r="E239" s="62">
        <f>SUM(E240:E254)</f>
        <v>279479</v>
      </c>
      <c r="F239" s="62">
        <f>SUM(F240:F254)</f>
        <v>294754.10000000003</v>
      </c>
      <c r="G239" s="62">
        <f>SUM(G240:G254)</f>
        <v>294689.6400000001</v>
      </c>
      <c r="H239" s="20">
        <f t="shared" si="9"/>
        <v>99.9781309233697</v>
      </c>
    </row>
    <row r="240" spans="1:8" ht="15" customHeight="1">
      <c r="A240" s="34" t="s">
        <v>28</v>
      </c>
      <c r="B240" s="21"/>
      <c r="C240" s="21"/>
      <c r="D240" s="35" t="s">
        <v>29</v>
      </c>
      <c r="E240" s="135">
        <v>203</v>
      </c>
      <c r="F240" s="135">
        <f>E240</f>
        <v>203</v>
      </c>
      <c r="G240" s="135">
        <f>F240</f>
        <v>203</v>
      </c>
      <c r="H240" s="24">
        <f t="shared" si="9"/>
        <v>100</v>
      </c>
    </row>
    <row r="241" spans="1:8" ht="15" customHeight="1">
      <c r="A241" s="21" t="s">
        <v>30</v>
      </c>
      <c r="B241" s="21"/>
      <c r="C241" s="21"/>
      <c r="D241" s="35" t="s">
        <v>31</v>
      </c>
      <c r="E241" s="135">
        <v>164993</v>
      </c>
      <c r="F241" s="135">
        <v>173339.86</v>
      </c>
      <c r="G241" s="135">
        <v>173325.85</v>
      </c>
      <c r="H241" s="24">
        <f aca="true" t="shared" si="10" ref="H241:H272">G241/F241*100</f>
        <v>99.99191761202532</v>
      </c>
    </row>
    <row r="242" spans="1:8" ht="15" customHeight="1">
      <c r="A242" s="34" t="s">
        <v>32</v>
      </c>
      <c r="B242" s="21"/>
      <c r="C242" s="21"/>
      <c r="D242" s="14" t="s">
        <v>33</v>
      </c>
      <c r="E242" s="135">
        <v>12880</v>
      </c>
      <c r="F242" s="135">
        <v>13164</v>
      </c>
      <c r="G242" s="135">
        <v>13163.86</v>
      </c>
      <c r="H242" s="24">
        <f t="shared" si="10"/>
        <v>99.99893649346704</v>
      </c>
    </row>
    <row r="243" spans="1:8" ht="15" customHeight="1">
      <c r="A243" s="34" t="s">
        <v>34</v>
      </c>
      <c r="B243" s="21"/>
      <c r="C243" s="21"/>
      <c r="D243" s="14" t="s">
        <v>35</v>
      </c>
      <c r="E243" s="135">
        <v>30631</v>
      </c>
      <c r="F243" s="135">
        <v>32861.82</v>
      </c>
      <c r="G243" s="135">
        <v>32861.82</v>
      </c>
      <c r="H243" s="24">
        <f t="shared" si="10"/>
        <v>100</v>
      </c>
    </row>
    <row r="244" spans="1:8" ht="15" customHeight="1">
      <c r="A244" s="21" t="s">
        <v>36</v>
      </c>
      <c r="B244" s="21"/>
      <c r="C244" s="21"/>
      <c r="D244" s="14" t="s">
        <v>37</v>
      </c>
      <c r="E244" s="135">
        <v>4172</v>
      </c>
      <c r="F244" s="135">
        <v>4570.22</v>
      </c>
      <c r="G244" s="135">
        <v>4570.22</v>
      </c>
      <c r="H244" s="24">
        <f t="shared" si="10"/>
        <v>100</v>
      </c>
    </row>
    <row r="245" spans="1:8" ht="15" customHeight="1">
      <c r="A245" s="34" t="s">
        <v>38</v>
      </c>
      <c r="B245" s="21"/>
      <c r="C245" s="21"/>
      <c r="D245" s="14" t="s">
        <v>39</v>
      </c>
      <c r="E245" s="135">
        <v>9308</v>
      </c>
      <c r="F245" s="135">
        <v>13311</v>
      </c>
      <c r="G245" s="66">
        <v>13311</v>
      </c>
      <c r="H245" s="24">
        <f t="shared" si="10"/>
        <v>100</v>
      </c>
    </row>
    <row r="246" spans="1:8" ht="15" customHeight="1">
      <c r="A246" s="21" t="s">
        <v>40</v>
      </c>
      <c r="B246" s="21"/>
      <c r="C246" s="21"/>
      <c r="D246" s="14" t="s">
        <v>41</v>
      </c>
      <c r="E246" s="135">
        <v>6930</v>
      </c>
      <c r="F246" s="135">
        <v>7641.54</v>
      </c>
      <c r="G246" s="135">
        <v>7641.54</v>
      </c>
      <c r="H246" s="24">
        <f t="shared" si="10"/>
        <v>100</v>
      </c>
    </row>
    <row r="247" spans="1:8" ht="15" customHeight="1">
      <c r="A247" s="34" t="s">
        <v>131</v>
      </c>
      <c r="B247" s="21"/>
      <c r="C247" s="21"/>
      <c r="D247" s="35" t="s">
        <v>132</v>
      </c>
      <c r="E247" s="135">
        <v>1046</v>
      </c>
      <c r="F247" s="135">
        <f>E247</f>
        <v>1046</v>
      </c>
      <c r="G247" s="135">
        <f>F247</f>
        <v>1046</v>
      </c>
      <c r="H247" s="24">
        <f t="shared" si="10"/>
        <v>100</v>
      </c>
    </row>
    <row r="248" spans="1:8" ht="15" customHeight="1">
      <c r="A248" s="34" t="s">
        <v>42</v>
      </c>
      <c r="B248" s="21"/>
      <c r="C248" s="21"/>
      <c r="D248" s="14" t="s">
        <v>43</v>
      </c>
      <c r="E248" s="135">
        <v>23581</v>
      </c>
      <c r="F248" s="135">
        <f>E248</f>
        <v>23581</v>
      </c>
      <c r="G248" s="66">
        <v>23559.5</v>
      </c>
      <c r="H248" s="24">
        <f t="shared" si="10"/>
        <v>99.90882490140368</v>
      </c>
    </row>
    <row r="249" spans="1:8" ht="15" customHeight="1">
      <c r="A249" s="21" t="s">
        <v>44</v>
      </c>
      <c r="B249" s="21"/>
      <c r="C249" s="21"/>
      <c r="D249" s="14" t="s">
        <v>45</v>
      </c>
      <c r="E249" s="135">
        <v>3078</v>
      </c>
      <c r="F249" s="135">
        <f>E249</f>
        <v>3078</v>
      </c>
      <c r="G249" s="66">
        <v>3077.99</v>
      </c>
      <c r="H249" s="24">
        <f t="shared" si="10"/>
        <v>99.9996751137102</v>
      </c>
    </row>
    <row r="250" spans="1:8" ht="15" customHeight="1">
      <c r="A250" s="34" t="s">
        <v>14</v>
      </c>
      <c r="B250" s="21"/>
      <c r="C250" s="21"/>
      <c r="D250" s="14" t="s">
        <v>15</v>
      </c>
      <c r="E250" s="135">
        <v>10086</v>
      </c>
      <c r="F250" s="135">
        <v>10098.2</v>
      </c>
      <c r="G250" s="66">
        <v>10095</v>
      </c>
      <c r="H250" s="24">
        <f t="shared" si="10"/>
        <v>99.96831118417143</v>
      </c>
    </row>
    <row r="251" spans="1:8" ht="15" customHeight="1">
      <c r="A251" s="34" t="s">
        <v>107</v>
      </c>
      <c r="B251" s="21"/>
      <c r="C251" s="21"/>
      <c r="D251" s="35" t="s">
        <v>108</v>
      </c>
      <c r="E251" s="135">
        <v>1492</v>
      </c>
      <c r="F251" s="135">
        <v>1127.46</v>
      </c>
      <c r="G251" s="66">
        <v>1127.46</v>
      </c>
      <c r="H251" s="24">
        <f t="shared" si="10"/>
        <v>100</v>
      </c>
    </row>
    <row r="252" spans="1:8" ht="15" customHeight="1">
      <c r="A252" s="21" t="s">
        <v>46</v>
      </c>
      <c r="B252" s="21"/>
      <c r="C252" s="21"/>
      <c r="D252" s="14" t="s">
        <v>47</v>
      </c>
      <c r="E252" s="135">
        <v>2090</v>
      </c>
      <c r="F252" s="135">
        <v>2690</v>
      </c>
      <c r="G252" s="66">
        <v>2664.4</v>
      </c>
      <c r="H252" s="24">
        <f t="shared" si="10"/>
        <v>99.04832713754648</v>
      </c>
    </row>
    <row r="253" spans="1:8" ht="15" customHeight="1">
      <c r="A253" s="34" t="s">
        <v>48</v>
      </c>
      <c r="B253" s="21"/>
      <c r="C253" s="21"/>
      <c r="D253" s="14" t="s">
        <v>49</v>
      </c>
      <c r="E253" s="135">
        <v>2061</v>
      </c>
      <c r="F253" s="135">
        <v>1114</v>
      </c>
      <c r="G253" s="66">
        <v>1114</v>
      </c>
      <c r="H253" s="24">
        <f t="shared" si="10"/>
        <v>100</v>
      </c>
    </row>
    <row r="254" spans="1:8" ht="15" customHeight="1">
      <c r="A254" s="34" t="s">
        <v>50</v>
      </c>
      <c r="B254" s="21"/>
      <c r="C254" s="21"/>
      <c r="D254" s="14" t="s">
        <v>51</v>
      </c>
      <c r="E254" s="135">
        <v>6928</v>
      </c>
      <c r="F254" s="135">
        <v>6928</v>
      </c>
      <c r="G254" s="66">
        <v>6928</v>
      </c>
      <c r="H254" s="24">
        <f t="shared" si="10"/>
        <v>100</v>
      </c>
    </row>
    <row r="255" spans="1:8" ht="19.5" customHeight="1">
      <c r="A255" s="120" t="s">
        <v>173</v>
      </c>
      <c r="B255" s="120"/>
      <c r="C255" s="18" t="s">
        <v>174</v>
      </c>
      <c r="D255" s="13"/>
      <c r="E255" s="62">
        <f>SUM(E256:E258)</f>
        <v>0</v>
      </c>
      <c r="F255" s="62">
        <f>SUM(F256:F258)</f>
        <v>47907</v>
      </c>
      <c r="G255" s="62">
        <f>SUM(G256:G258)</f>
        <v>46895.43</v>
      </c>
      <c r="H255" s="20">
        <f t="shared" si="10"/>
        <v>97.88847141336339</v>
      </c>
    </row>
    <row r="256" spans="1:8" ht="15" customHeight="1">
      <c r="A256" s="34" t="s">
        <v>175</v>
      </c>
      <c r="B256" s="21"/>
      <c r="C256" s="21"/>
      <c r="D256" s="35" t="s">
        <v>176</v>
      </c>
      <c r="E256" s="66"/>
      <c r="F256" s="135">
        <v>22609</v>
      </c>
      <c r="G256" s="66">
        <v>22608</v>
      </c>
      <c r="H256" s="24">
        <f t="shared" si="10"/>
        <v>99.99557698261754</v>
      </c>
    </row>
    <row r="257" spans="1:8" ht="15" customHeight="1">
      <c r="A257" s="34" t="s">
        <v>14</v>
      </c>
      <c r="B257" s="21"/>
      <c r="C257" s="21"/>
      <c r="D257" s="35" t="s">
        <v>15</v>
      </c>
      <c r="E257" s="66"/>
      <c r="F257" s="135">
        <v>19376</v>
      </c>
      <c r="G257" s="135">
        <v>18698</v>
      </c>
      <c r="H257" s="24">
        <f t="shared" si="10"/>
        <v>96.50082576383154</v>
      </c>
    </row>
    <row r="258" spans="1:8" ht="15" customHeight="1">
      <c r="A258" s="21" t="s">
        <v>46</v>
      </c>
      <c r="B258" s="21"/>
      <c r="C258" s="21"/>
      <c r="D258" s="35" t="s">
        <v>47</v>
      </c>
      <c r="E258" s="66"/>
      <c r="F258" s="135">
        <v>5922</v>
      </c>
      <c r="G258" s="135">
        <v>5589.43</v>
      </c>
      <c r="H258" s="24">
        <f t="shared" si="10"/>
        <v>94.38416075650119</v>
      </c>
    </row>
    <row r="259" spans="1:8" ht="17.25" customHeight="1">
      <c r="A259" s="17" t="s">
        <v>66</v>
      </c>
      <c r="B259" s="17"/>
      <c r="C259" s="18" t="s">
        <v>177</v>
      </c>
      <c r="D259" s="13"/>
      <c r="E259" s="62">
        <f>SUM(E260)</f>
        <v>142507</v>
      </c>
      <c r="F259" s="62">
        <f>SUM(F260)</f>
        <v>142507</v>
      </c>
      <c r="G259" s="62">
        <f>SUM(G260)</f>
        <v>142507</v>
      </c>
      <c r="H259" s="20">
        <f t="shared" si="10"/>
        <v>100</v>
      </c>
    </row>
    <row r="260" spans="1:8" ht="15" customHeight="1">
      <c r="A260" s="21" t="s">
        <v>96</v>
      </c>
      <c r="B260" s="21"/>
      <c r="C260" s="21"/>
      <c r="D260" s="14" t="s">
        <v>51</v>
      </c>
      <c r="E260" s="68">
        <v>142507</v>
      </c>
      <c r="F260" s="68">
        <v>142507</v>
      </c>
      <c r="G260" s="68">
        <v>142507</v>
      </c>
      <c r="H260" s="24">
        <f t="shared" si="10"/>
        <v>100</v>
      </c>
    </row>
    <row r="261" spans="1:8" ht="18.75" customHeight="1">
      <c r="A261" s="126" t="s">
        <v>178</v>
      </c>
      <c r="B261" s="127" t="s">
        <v>179</v>
      </c>
      <c r="C261" s="103"/>
      <c r="D261" s="14"/>
      <c r="E261" s="146">
        <f>SUM(E262)</f>
        <v>128000</v>
      </c>
      <c r="F261" s="146">
        <f>SUM(F262)</f>
        <v>152546.9</v>
      </c>
      <c r="G261" s="146">
        <f>SUM(G262)</f>
        <v>146146.9</v>
      </c>
      <c r="H261" s="16">
        <f t="shared" si="10"/>
        <v>95.80456895551467</v>
      </c>
    </row>
    <row r="262" spans="1:8" ht="18" customHeight="1">
      <c r="A262" s="129" t="s">
        <v>180</v>
      </c>
      <c r="B262" s="129"/>
      <c r="C262" s="18" t="s">
        <v>181</v>
      </c>
      <c r="D262" s="14"/>
      <c r="E262" s="147">
        <v>128000</v>
      </c>
      <c r="F262" s="147">
        <f>SUM(F263:F264)</f>
        <v>152546.9</v>
      </c>
      <c r="G262" s="147">
        <f>SUM(G263:G264)</f>
        <v>146146.9</v>
      </c>
      <c r="H262" s="20">
        <f t="shared" si="10"/>
        <v>95.80456895551467</v>
      </c>
    </row>
    <row r="263" spans="1:8" ht="15" customHeight="1">
      <c r="A263" s="148" t="s">
        <v>182</v>
      </c>
      <c r="B263" s="27"/>
      <c r="C263" s="27"/>
      <c r="D263" s="35" t="s">
        <v>183</v>
      </c>
      <c r="E263" s="68">
        <v>96000</v>
      </c>
      <c r="F263" s="68">
        <v>114410.17</v>
      </c>
      <c r="G263" s="66">
        <v>109610.17</v>
      </c>
      <c r="H263" s="24">
        <f t="shared" si="10"/>
        <v>95.80456877216422</v>
      </c>
    </row>
    <row r="264" spans="1:8" ht="15" customHeight="1">
      <c r="A264" s="148" t="s">
        <v>182</v>
      </c>
      <c r="B264" s="27"/>
      <c r="C264" s="27"/>
      <c r="D264" s="35" t="s">
        <v>184</v>
      </c>
      <c r="E264" s="68">
        <v>32000</v>
      </c>
      <c r="F264" s="68">
        <v>38136.73</v>
      </c>
      <c r="G264" s="66">
        <v>36536.73</v>
      </c>
      <c r="H264" s="24">
        <f t="shared" si="10"/>
        <v>95.8045695055659</v>
      </c>
    </row>
    <row r="265" spans="1:8" ht="19.5" customHeight="1">
      <c r="A265" s="30" t="s">
        <v>185</v>
      </c>
      <c r="B265" s="12" t="s">
        <v>186</v>
      </c>
      <c r="C265" s="149"/>
      <c r="D265" s="150"/>
      <c r="E265" s="32">
        <f>E266+E268+E273+E275</f>
        <v>2331476</v>
      </c>
      <c r="F265" s="32">
        <f>F266+F268+F273+F275</f>
        <v>2265266</v>
      </c>
      <c r="G265" s="32">
        <f>G266+G268+G273+G275</f>
        <v>2131539.64</v>
      </c>
      <c r="H265" s="16">
        <f t="shared" si="10"/>
        <v>94.0966597300273</v>
      </c>
    </row>
    <row r="266" spans="1:8" ht="19.5" customHeight="1">
      <c r="A266" s="124" t="s">
        <v>187</v>
      </c>
      <c r="B266" s="124"/>
      <c r="C266" s="18" t="s">
        <v>188</v>
      </c>
      <c r="D266" s="151"/>
      <c r="E266" s="19">
        <v>1090000</v>
      </c>
      <c r="F266" s="19">
        <f>SUM(F267)</f>
        <v>1090000</v>
      </c>
      <c r="G266" s="19">
        <f>SUM(G267)</f>
        <v>1089999.24</v>
      </c>
      <c r="H266" s="20">
        <f t="shared" si="10"/>
        <v>99.99993027522936</v>
      </c>
    </row>
    <row r="267" spans="1:8" ht="54" customHeight="1">
      <c r="A267" s="44" t="s">
        <v>189</v>
      </c>
      <c r="B267" s="44"/>
      <c r="C267" s="152"/>
      <c r="D267" s="28" t="s">
        <v>190</v>
      </c>
      <c r="E267" s="22">
        <v>1090000</v>
      </c>
      <c r="F267" s="22">
        <v>1090000</v>
      </c>
      <c r="G267" s="29">
        <v>1089999.24</v>
      </c>
      <c r="H267" s="24">
        <f t="shared" si="10"/>
        <v>99.99993027522936</v>
      </c>
    </row>
    <row r="268" spans="1:8" ht="18.75" customHeight="1">
      <c r="A268" s="153" t="s">
        <v>191</v>
      </c>
      <c r="B268" s="17"/>
      <c r="C268" s="18" t="s">
        <v>192</v>
      </c>
      <c r="D268" s="154"/>
      <c r="E268" s="33">
        <f>SUM(E269:E272)</f>
        <v>5476</v>
      </c>
      <c r="F268" s="33">
        <f>SUM(F269:F272)</f>
        <v>167054</v>
      </c>
      <c r="G268" s="33">
        <f>SUM(G269:G272)</f>
        <v>167054</v>
      </c>
      <c r="H268" s="20">
        <f t="shared" si="10"/>
        <v>100</v>
      </c>
    </row>
    <row r="269" spans="1:8" ht="15" customHeight="1">
      <c r="A269" s="21" t="s">
        <v>40</v>
      </c>
      <c r="B269" s="21"/>
      <c r="C269" s="21"/>
      <c r="D269" s="14" t="s">
        <v>41</v>
      </c>
      <c r="E269" s="22">
        <v>2738</v>
      </c>
      <c r="F269" s="22">
        <v>18809.15</v>
      </c>
      <c r="G269" s="22">
        <v>18809.15</v>
      </c>
      <c r="H269" s="24">
        <f t="shared" si="10"/>
        <v>100</v>
      </c>
    </row>
    <row r="270" spans="1:8" ht="15" customHeight="1">
      <c r="A270" s="72" t="s">
        <v>42</v>
      </c>
      <c r="B270" s="131"/>
      <c r="C270" s="132"/>
      <c r="D270" s="35" t="s">
        <v>43</v>
      </c>
      <c r="E270" s="22"/>
      <c r="F270" s="22">
        <v>3514.15</v>
      </c>
      <c r="G270" s="22">
        <v>3514.15</v>
      </c>
      <c r="H270" s="24">
        <f t="shared" si="10"/>
        <v>100</v>
      </c>
    </row>
    <row r="271" spans="1:8" ht="15" customHeight="1">
      <c r="A271" s="34" t="s">
        <v>14</v>
      </c>
      <c r="B271" s="21"/>
      <c r="C271" s="21"/>
      <c r="D271" s="155" t="s">
        <v>15</v>
      </c>
      <c r="E271" s="156">
        <v>2738</v>
      </c>
      <c r="F271" s="156">
        <v>13152.7</v>
      </c>
      <c r="G271" s="156">
        <v>13152.7</v>
      </c>
      <c r="H271" s="24">
        <f t="shared" si="10"/>
        <v>100</v>
      </c>
    </row>
    <row r="272" spans="1:8" ht="43.5" customHeight="1">
      <c r="A272" s="157" t="s">
        <v>193</v>
      </c>
      <c r="B272" s="158"/>
      <c r="C272" s="159"/>
      <c r="D272" s="155" t="s">
        <v>190</v>
      </c>
      <c r="E272" s="156"/>
      <c r="F272" s="156">
        <v>131578</v>
      </c>
      <c r="G272" s="156">
        <v>131578</v>
      </c>
      <c r="H272" s="24">
        <f t="shared" si="10"/>
        <v>100</v>
      </c>
    </row>
    <row r="273" spans="1:8" ht="68.25" customHeight="1">
      <c r="A273" s="160" t="s">
        <v>194</v>
      </c>
      <c r="B273" s="124"/>
      <c r="C273" s="18" t="s">
        <v>195</v>
      </c>
      <c r="D273" s="151"/>
      <c r="E273" s="19">
        <f>SUM(E274)</f>
        <v>1220000</v>
      </c>
      <c r="F273" s="19">
        <f>SUM(F274)</f>
        <v>992212</v>
      </c>
      <c r="G273" s="19">
        <f>SUM(G274)</f>
        <v>865986.4</v>
      </c>
      <c r="H273" s="20">
        <f aca="true" t="shared" si="11" ref="H273:H304">G273/F273*100</f>
        <v>87.27836389803792</v>
      </c>
    </row>
    <row r="274" spans="1:8" ht="20.25" customHeight="1">
      <c r="A274" s="44" t="s">
        <v>196</v>
      </c>
      <c r="B274" s="44"/>
      <c r="C274" s="152"/>
      <c r="D274" s="28" t="s">
        <v>197</v>
      </c>
      <c r="E274" s="22">
        <v>1220000</v>
      </c>
      <c r="F274" s="22">
        <v>992212</v>
      </c>
      <c r="G274" s="22">
        <v>865986.4</v>
      </c>
      <c r="H274" s="24">
        <f t="shared" si="11"/>
        <v>87.27836389803792</v>
      </c>
    </row>
    <row r="275" spans="1:8" ht="18" customHeight="1">
      <c r="A275" s="17" t="s">
        <v>66</v>
      </c>
      <c r="B275" s="17"/>
      <c r="C275" s="18" t="s">
        <v>198</v>
      </c>
      <c r="D275" s="154"/>
      <c r="E275" s="33">
        <v>16000</v>
      </c>
      <c r="F275" s="33">
        <f>SUM(F276:F278)</f>
        <v>16000</v>
      </c>
      <c r="G275" s="33">
        <f>SUM(G276:G278)</f>
        <v>8500</v>
      </c>
      <c r="H275" s="20">
        <f t="shared" si="11"/>
        <v>53.125</v>
      </c>
    </row>
    <row r="276" spans="1:8" ht="17.25" customHeight="1">
      <c r="A276" s="21" t="s">
        <v>40</v>
      </c>
      <c r="B276" s="21"/>
      <c r="C276" s="21"/>
      <c r="D276" s="14" t="s">
        <v>41</v>
      </c>
      <c r="E276" s="36">
        <v>1000</v>
      </c>
      <c r="F276" s="36">
        <v>1000</v>
      </c>
      <c r="G276" s="22">
        <v>1000</v>
      </c>
      <c r="H276" s="24">
        <f t="shared" si="11"/>
        <v>100</v>
      </c>
    </row>
    <row r="277" spans="1:8" ht="17.25" customHeight="1">
      <c r="A277" s="34" t="s">
        <v>14</v>
      </c>
      <c r="B277" s="21"/>
      <c r="C277" s="21"/>
      <c r="D277" s="155" t="s">
        <v>15</v>
      </c>
      <c r="E277" s="161">
        <v>1000</v>
      </c>
      <c r="F277" s="161">
        <v>1000</v>
      </c>
      <c r="G277" s="22">
        <v>1000</v>
      </c>
      <c r="H277" s="24">
        <f t="shared" si="11"/>
        <v>100</v>
      </c>
    </row>
    <row r="278" spans="1:8" ht="33" customHeight="1">
      <c r="A278" s="37" t="s">
        <v>199</v>
      </c>
      <c r="B278" s="37"/>
      <c r="C278" s="37"/>
      <c r="D278" s="14" t="s">
        <v>200</v>
      </c>
      <c r="E278" s="66">
        <v>14000</v>
      </c>
      <c r="F278" s="66">
        <v>14000</v>
      </c>
      <c r="G278" s="66">
        <v>6500</v>
      </c>
      <c r="H278" s="24">
        <f t="shared" si="11"/>
        <v>46.42857142857143</v>
      </c>
    </row>
    <row r="279" spans="1:8" ht="20.25" customHeight="1">
      <c r="A279" s="30" t="s">
        <v>201</v>
      </c>
      <c r="B279" s="12" t="s">
        <v>202</v>
      </c>
      <c r="C279" s="162"/>
      <c r="D279" s="14"/>
      <c r="E279" s="128">
        <f>E280+E300+E309+E323+E334+E342+E354</f>
        <v>3068662</v>
      </c>
      <c r="F279" s="128">
        <f>F280+F300+F309+F323+F334+F342+F354</f>
        <v>3493216.94</v>
      </c>
      <c r="G279" s="128">
        <f>G280+G300+G309+G323+G334+G342+G354</f>
        <v>3326342.1900000004</v>
      </c>
      <c r="H279" s="16">
        <f t="shared" si="11"/>
        <v>95.22289188257517</v>
      </c>
    </row>
    <row r="280" spans="1:8" ht="20.25" customHeight="1">
      <c r="A280" s="124" t="s">
        <v>203</v>
      </c>
      <c r="B280" s="124"/>
      <c r="C280" s="18" t="s">
        <v>204</v>
      </c>
      <c r="D280" s="30"/>
      <c r="E280" s="61">
        <f>SUM(E281:E298)</f>
        <v>1143312</v>
      </c>
      <c r="F280" s="61">
        <f>SUM(F281:F299)</f>
        <v>1337090.79</v>
      </c>
      <c r="G280" s="61">
        <f>SUM(G281:G299)</f>
        <v>1331393.31</v>
      </c>
      <c r="H280" s="20">
        <f t="shared" si="11"/>
        <v>99.57388981790832</v>
      </c>
    </row>
    <row r="281" spans="1:8" ht="33.75" customHeight="1">
      <c r="A281" s="142" t="s">
        <v>167</v>
      </c>
      <c r="B281" s="143"/>
      <c r="C281" s="144"/>
      <c r="D281" s="163" t="s">
        <v>168</v>
      </c>
      <c r="E281" s="61"/>
      <c r="F281" s="68">
        <v>98125.96</v>
      </c>
      <c r="G281" s="68">
        <v>93890.66</v>
      </c>
      <c r="H281" s="24">
        <f t="shared" si="11"/>
        <v>95.68381292779199</v>
      </c>
    </row>
    <row r="282" spans="1:8" ht="15" customHeight="1">
      <c r="A282" s="34" t="s">
        <v>28</v>
      </c>
      <c r="B282" s="21"/>
      <c r="C282" s="21"/>
      <c r="D282" s="35" t="s">
        <v>29</v>
      </c>
      <c r="E282" s="66">
        <v>20600</v>
      </c>
      <c r="F282" s="68">
        <v>20007</v>
      </c>
      <c r="G282" s="68">
        <v>20007</v>
      </c>
      <c r="H282" s="24">
        <f t="shared" si="11"/>
        <v>100</v>
      </c>
    </row>
    <row r="283" spans="1:8" ht="15" customHeight="1">
      <c r="A283" s="21" t="s">
        <v>30</v>
      </c>
      <c r="B283" s="21"/>
      <c r="C283" s="21"/>
      <c r="D283" s="35" t="s">
        <v>31</v>
      </c>
      <c r="E283" s="66">
        <v>550800</v>
      </c>
      <c r="F283" s="66">
        <v>543906.37</v>
      </c>
      <c r="G283" s="66">
        <v>543906.37</v>
      </c>
      <c r="H283" s="24">
        <f t="shared" si="11"/>
        <v>100</v>
      </c>
    </row>
    <row r="284" spans="1:8" ht="15" customHeight="1">
      <c r="A284" s="34" t="s">
        <v>32</v>
      </c>
      <c r="B284" s="21"/>
      <c r="C284" s="21"/>
      <c r="D284" s="14" t="s">
        <v>33</v>
      </c>
      <c r="E284" s="66">
        <v>34000</v>
      </c>
      <c r="F284" s="66">
        <v>37157.91</v>
      </c>
      <c r="G284" s="66">
        <v>37157.91</v>
      </c>
      <c r="H284" s="24">
        <f t="shared" si="11"/>
        <v>100</v>
      </c>
    </row>
    <row r="285" spans="1:8" ht="15" customHeight="1">
      <c r="A285" s="34" t="s">
        <v>34</v>
      </c>
      <c r="B285" s="21"/>
      <c r="C285" s="21"/>
      <c r="D285" s="14" t="s">
        <v>35</v>
      </c>
      <c r="E285" s="66">
        <v>107300</v>
      </c>
      <c r="F285" s="69">
        <v>102577.09</v>
      </c>
      <c r="G285" s="69">
        <v>102577.09</v>
      </c>
      <c r="H285" s="24">
        <f t="shared" si="11"/>
        <v>100</v>
      </c>
    </row>
    <row r="286" spans="1:8" ht="15" customHeight="1">
      <c r="A286" s="21" t="s">
        <v>36</v>
      </c>
      <c r="B286" s="21"/>
      <c r="C286" s="21"/>
      <c r="D286" s="14" t="s">
        <v>37</v>
      </c>
      <c r="E286" s="66">
        <v>14800</v>
      </c>
      <c r="F286" s="69">
        <v>14581</v>
      </c>
      <c r="G286" s="69">
        <v>14581</v>
      </c>
      <c r="H286" s="24">
        <f t="shared" si="11"/>
        <v>100</v>
      </c>
    </row>
    <row r="287" spans="1:8" ht="15" customHeight="1">
      <c r="A287" s="34" t="s">
        <v>205</v>
      </c>
      <c r="B287" s="21"/>
      <c r="C287" s="21"/>
      <c r="D287" s="14" t="s">
        <v>39</v>
      </c>
      <c r="E287" s="66">
        <v>8400</v>
      </c>
      <c r="F287" s="69">
        <v>4803.55</v>
      </c>
      <c r="G287" s="69">
        <v>4803.55</v>
      </c>
      <c r="H287" s="24">
        <f t="shared" si="11"/>
        <v>100</v>
      </c>
    </row>
    <row r="288" spans="1:8" ht="15" customHeight="1">
      <c r="A288" s="21" t="s">
        <v>40</v>
      </c>
      <c r="B288" s="21"/>
      <c r="C288" s="21"/>
      <c r="D288" s="14" t="s">
        <v>41</v>
      </c>
      <c r="E288" s="66">
        <v>99500</v>
      </c>
      <c r="F288" s="69">
        <v>163437.44</v>
      </c>
      <c r="G288" s="66">
        <v>163425.44</v>
      </c>
      <c r="H288" s="24">
        <f t="shared" si="11"/>
        <v>99.99265774109041</v>
      </c>
    </row>
    <row r="289" spans="1:8" ht="15" customHeight="1">
      <c r="A289" s="34" t="s">
        <v>128</v>
      </c>
      <c r="B289" s="21"/>
      <c r="C289" s="21"/>
      <c r="D289" s="35" t="s">
        <v>149</v>
      </c>
      <c r="E289" s="66">
        <v>90000</v>
      </c>
      <c r="F289" s="69">
        <v>94395</v>
      </c>
      <c r="G289" s="66">
        <v>94395</v>
      </c>
      <c r="H289" s="24">
        <f t="shared" si="11"/>
        <v>100</v>
      </c>
    </row>
    <row r="290" spans="1:8" ht="15" customHeight="1">
      <c r="A290" s="34" t="s">
        <v>206</v>
      </c>
      <c r="B290" s="21"/>
      <c r="C290" s="21"/>
      <c r="D290" s="35" t="s">
        <v>130</v>
      </c>
      <c r="E290" s="66">
        <v>5000</v>
      </c>
      <c r="F290" s="69">
        <v>7855</v>
      </c>
      <c r="G290" s="66">
        <v>7855</v>
      </c>
      <c r="H290" s="24">
        <f t="shared" si="11"/>
        <v>100</v>
      </c>
    </row>
    <row r="291" spans="1:8" ht="15" customHeight="1">
      <c r="A291" s="34" t="s">
        <v>42</v>
      </c>
      <c r="B291" s="21"/>
      <c r="C291" s="21"/>
      <c r="D291" s="14" t="s">
        <v>43</v>
      </c>
      <c r="E291" s="66">
        <v>27000</v>
      </c>
      <c r="F291" s="69">
        <v>21039.4</v>
      </c>
      <c r="G291" s="69">
        <v>21039.4</v>
      </c>
      <c r="H291" s="24">
        <f t="shared" si="11"/>
        <v>100</v>
      </c>
    </row>
    <row r="292" spans="1:8" ht="15" customHeight="1">
      <c r="A292" s="21" t="s">
        <v>44</v>
      </c>
      <c r="B292" s="21"/>
      <c r="C292" s="21"/>
      <c r="D292" s="14" t="s">
        <v>45</v>
      </c>
      <c r="E292" s="66">
        <v>4700</v>
      </c>
      <c r="F292" s="69">
        <v>50972.5</v>
      </c>
      <c r="G292" s="66">
        <v>50972.5</v>
      </c>
      <c r="H292" s="24">
        <f t="shared" si="11"/>
        <v>100</v>
      </c>
    </row>
    <row r="293" spans="1:8" ht="15" customHeight="1">
      <c r="A293" s="34" t="s">
        <v>14</v>
      </c>
      <c r="B293" s="21"/>
      <c r="C293" s="21"/>
      <c r="D293" s="14" t="s">
        <v>15</v>
      </c>
      <c r="E293" s="66">
        <v>34000</v>
      </c>
      <c r="F293" s="69">
        <v>40223.4</v>
      </c>
      <c r="G293" s="66">
        <v>40138</v>
      </c>
      <c r="H293" s="24">
        <f t="shared" si="11"/>
        <v>99.78768577494692</v>
      </c>
    </row>
    <row r="294" spans="1:8" ht="15" customHeight="1">
      <c r="A294" s="34" t="s">
        <v>107</v>
      </c>
      <c r="B294" s="21"/>
      <c r="C294" s="21"/>
      <c r="D294" s="35" t="s">
        <v>108</v>
      </c>
      <c r="E294" s="66">
        <v>1500</v>
      </c>
      <c r="F294" s="69">
        <v>201.1</v>
      </c>
      <c r="G294" s="66">
        <v>201.1</v>
      </c>
      <c r="H294" s="24">
        <f t="shared" si="11"/>
        <v>100</v>
      </c>
    </row>
    <row r="295" spans="1:8" ht="15" customHeight="1">
      <c r="A295" s="21" t="s">
        <v>46</v>
      </c>
      <c r="B295" s="21"/>
      <c r="C295" s="21"/>
      <c r="D295" s="14" t="s">
        <v>47</v>
      </c>
      <c r="E295" s="66">
        <v>2000</v>
      </c>
      <c r="F295" s="69">
        <v>494.8</v>
      </c>
      <c r="G295" s="66">
        <v>494.8</v>
      </c>
      <c r="H295" s="24">
        <f t="shared" si="11"/>
        <v>100</v>
      </c>
    </row>
    <row r="296" spans="1:8" ht="15" customHeight="1">
      <c r="A296" s="34" t="s">
        <v>48</v>
      </c>
      <c r="B296" s="21"/>
      <c r="C296" s="21"/>
      <c r="D296" s="14" t="s">
        <v>49</v>
      </c>
      <c r="E296" s="66">
        <v>4500</v>
      </c>
      <c r="F296" s="69">
        <v>2877</v>
      </c>
      <c r="G296" s="66">
        <v>2877</v>
      </c>
      <c r="H296" s="24">
        <f t="shared" si="11"/>
        <v>100</v>
      </c>
    </row>
    <row r="297" spans="1:8" ht="15" customHeight="1">
      <c r="A297" s="34" t="s">
        <v>50</v>
      </c>
      <c r="B297" s="21"/>
      <c r="C297" s="21"/>
      <c r="D297" s="14" t="s">
        <v>51</v>
      </c>
      <c r="E297" s="68">
        <v>27500</v>
      </c>
      <c r="F297" s="69">
        <v>27500</v>
      </c>
      <c r="G297" s="66">
        <v>27500</v>
      </c>
      <c r="H297" s="24">
        <f t="shared" si="11"/>
        <v>100</v>
      </c>
    </row>
    <row r="298" spans="1:8" ht="15" customHeight="1">
      <c r="A298" s="34" t="s">
        <v>207</v>
      </c>
      <c r="B298" s="21"/>
      <c r="C298" s="21"/>
      <c r="D298" s="35" t="s">
        <v>208</v>
      </c>
      <c r="E298" s="68">
        <v>111712</v>
      </c>
      <c r="F298" s="69">
        <v>94534.79</v>
      </c>
      <c r="G298" s="66">
        <v>93170.01</v>
      </c>
      <c r="H298" s="24">
        <f t="shared" si="11"/>
        <v>98.55631984796285</v>
      </c>
    </row>
    <row r="299" spans="1:8" ht="15" customHeight="1">
      <c r="A299" s="72" t="s">
        <v>88</v>
      </c>
      <c r="B299" s="73"/>
      <c r="C299" s="74"/>
      <c r="D299" s="35" t="s">
        <v>89</v>
      </c>
      <c r="E299" s="68"/>
      <c r="F299" s="69">
        <v>12401.48</v>
      </c>
      <c r="G299" s="69">
        <v>12401.48</v>
      </c>
      <c r="H299" s="24">
        <f t="shared" si="11"/>
        <v>100</v>
      </c>
    </row>
    <row r="300" spans="1:8" ht="18" customHeight="1">
      <c r="A300" s="25" t="s">
        <v>209</v>
      </c>
      <c r="B300" s="25"/>
      <c r="C300" s="18" t="s">
        <v>210</v>
      </c>
      <c r="D300" s="26"/>
      <c r="E300" s="61">
        <f>SUM(E301:E308)</f>
        <v>245939</v>
      </c>
      <c r="F300" s="61">
        <f>SUM(F301:F308)</f>
        <v>70939</v>
      </c>
      <c r="G300" s="61">
        <f>SUM(G301:G308)</f>
        <v>67444.14</v>
      </c>
      <c r="H300" s="20">
        <f t="shared" si="11"/>
        <v>95.0734292843147</v>
      </c>
    </row>
    <row r="301" spans="1:8" ht="16.5" customHeight="1">
      <c r="A301" s="148" t="s">
        <v>38</v>
      </c>
      <c r="B301" s="27"/>
      <c r="C301" s="27"/>
      <c r="D301" s="79" t="s">
        <v>39</v>
      </c>
      <c r="E301" s="63">
        <v>32400</v>
      </c>
      <c r="F301" s="63">
        <v>33600</v>
      </c>
      <c r="G301" s="63">
        <v>33600</v>
      </c>
      <c r="H301" s="24">
        <f t="shared" si="11"/>
        <v>100</v>
      </c>
    </row>
    <row r="302" spans="1:8" ht="15.75" customHeight="1">
      <c r="A302" s="27" t="s">
        <v>211</v>
      </c>
      <c r="B302" s="27"/>
      <c r="C302" s="27"/>
      <c r="D302" s="28" t="s">
        <v>35</v>
      </c>
      <c r="E302" s="65">
        <v>5745</v>
      </c>
      <c r="F302" s="65">
        <v>5745</v>
      </c>
      <c r="G302" s="65">
        <v>5674.05</v>
      </c>
      <c r="H302" s="24">
        <f t="shared" si="11"/>
        <v>98.76501305483029</v>
      </c>
    </row>
    <row r="303" spans="1:8" ht="14.25" customHeight="1">
      <c r="A303" s="27" t="s">
        <v>36</v>
      </c>
      <c r="B303" s="27"/>
      <c r="C303" s="27"/>
      <c r="D303" s="28" t="s">
        <v>37</v>
      </c>
      <c r="E303" s="65">
        <v>794</v>
      </c>
      <c r="F303" s="65">
        <v>794</v>
      </c>
      <c r="G303" s="164">
        <v>793.8</v>
      </c>
      <c r="H303" s="24">
        <f t="shared" si="11"/>
        <v>99.97481108312341</v>
      </c>
    </row>
    <row r="304" spans="1:8" ht="15.75" customHeight="1">
      <c r="A304" s="165" t="s">
        <v>40</v>
      </c>
      <c r="B304" s="166"/>
      <c r="C304" s="166"/>
      <c r="D304" s="79" t="s">
        <v>41</v>
      </c>
      <c r="E304" s="65">
        <v>20000</v>
      </c>
      <c r="F304" s="65">
        <v>20000</v>
      </c>
      <c r="G304" s="68">
        <v>18962</v>
      </c>
      <c r="H304" s="24">
        <f t="shared" si="11"/>
        <v>94.81</v>
      </c>
    </row>
    <row r="305" spans="1:8" ht="15" customHeight="1">
      <c r="A305" s="27" t="s">
        <v>42</v>
      </c>
      <c r="B305" s="27"/>
      <c r="C305" s="27"/>
      <c r="D305" s="28" t="s">
        <v>43</v>
      </c>
      <c r="E305" s="65">
        <v>4000</v>
      </c>
      <c r="F305" s="65">
        <v>4000</v>
      </c>
      <c r="G305" s="68">
        <v>3693.25</v>
      </c>
      <c r="H305" s="24">
        <f>G305/F305*100</f>
        <v>92.33125</v>
      </c>
    </row>
    <row r="306" spans="1:8" ht="13.5" customHeight="1">
      <c r="A306" s="34" t="s">
        <v>14</v>
      </c>
      <c r="B306" s="21"/>
      <c r="C306" s="21"/>
      <c r="D306" s="79" t="s">
        <v>15</v>
      </c>
      <c r="E306" s="65">
        <v>6000</v>
      </c>
      <c r="F306" s="65">
        <v>4800</v>
      </c>
      <c r="G306" s="68">
        <v>4721.04</v>
      </c>
      <c r="H306" s="24">
        <f>G306/F306*100</f>
        <v>98.355</v>
      </c>
    </row>
    <row r="307" spans="1:8" ht="15" customHeight="1">
      <c r="A307" s="70" t="s">
        <v>48</v>
      </c>
      <c r="B307" s="70"/>
      <c r="C307" s="70"/>
      <c r="D307" s="79" t="s">
        <v>49</v>
      </c>
      <c r="E307" s="65">
        <v>2000</v>
      </c>
      <c r="F307" s="65">
        <v>2000</v>
      </c>
      <c r="G307" s="63"/>
      <c r="H307" s="24">
        <f>G307/F307*100</f>
        <v>0</v>
      </c>
    </row>
    <row r="308" spans="1:8" ht="14.25" customHeight="1">
      <c r="A308" s="70" t="s">
        <v>60</v>
      </c>
      <c r="B308" s="70"/>
      <c r="C308" s="70"/>
      <c r="D308" s="79" t="s">
        <v>61</v>
      </c>
      <c r="E308" s="65">
        <v>175000</v>
      </c>
      <c r="F308" s="65"/>
      <c r="G308" s="63"/>
      <c r="H308" s="24"/>
    </row>
    <row r="309" spans="1:8" ht="18.75" customHeight="1">
      <c r="A309" s="124" t="s">
        <v>212</v>
      </c>
      <c r="B309" s="124"/>
      <c r="C309" s="18" t="s">
        <v>213</v>
      </c>
      <c r="D309" s="30"/>
      <c r="E309" s="61">
        <f>SUM(E310:E322)</f>
        <v>375000</v>
      </c>
      <c r="F309" s="61">
        <f>SUM(F310:F322)</f>
        <v>721500</v>
      </c>
      <c r="G309" s="61">
        <f>SUM(G310:G322)</f>
        <v>721445.64</v>
      </c>
      <c r="H309" s="20">
        <f aca="true" t="shared" si="12" ref="H309:H350">G309/F309*100</f>
        <v>99.9924656964657</v>
      </c>
    </row>
    <row r="310" spans="1:8" ht="15" customHeight="1">
      <c r="A310" s="21" t="s">
        <v>30</v>
      </c>
      <c r="B310" s="21"/>
      <c r="C310" s="21"/>
      <c r="D310" s="14" t="s">
        <v>31</v>
      </c>
      <c r="E310" s="66">
        <v>201800</v>
      </c>
      <c r="F310" s="66">
        <v>216450.76</v>
      </c>
      <c r="G310" s="66">
        <v>216450.76</v>
      </c>
      <c r="H310" s="24">
        <f t="shared" si="12"/>
        <v>100</v>
      </c>
    </row>
    <row r="311" spans="1:8" ht="15" customHeight="1">
      <c r="A311" s="21" t="s">
        <v>32</v>
      </c>
      <c r="B311" s="21"/>
      <c r="C311" s="21"/>
      <c r="D311" s="14" t="s">
        <v>33</v>
      </c>
      <c r="E311" s="66">
        <v>16790</v>
      </c>
      <c r="F311" s="66">
        <v>14559.88</v>
      </c>
      <c r="G311" s="66">
        <v>14559.88</v>
      </c>
      <c r="H311" s="24">
        <f t="shared" si="12"/>
        <v>100</v>
      </c>
    </row>
    <row r="312" spans="1:8" ht="15" customHeight="1">
      <c r="A312" s="21" t="s">
        <v>95</v>
      </c>
      <c r="B312" s="21"/>
      <c r="C312" s="21"/>
      <c r="D312" s="14" t="s">
        <v>35</v>
      </c>
      <c r="E312" s="66">
        <v>38760</v>
      </c>
      <c r="F312" s="66">
        <v>43119.75</v>
      </c>
      <c r="G312" s="66">
        <v>43119.75</v>
      </c>
      <c r="H312" s="24">
        <f t="shared" si="12"/>
        <v>100</v>
      </c>
    </row>
    <row r="313" spans="1:8" ht="15" customHeight="1">
      <c r="A313" s="21" t="s">
        <v>36</v>
      </c>
      <c r="B313" s="21"/>
      <c r="C313" s="21"/>
      <c r="D313" s="14" t="s">
        <v>37</v>
      </c>
      <c r="E313" s="66">
        <v>5360</v>
      </c>
      <c r="F313" s="66">
        <v>5834.69</v>
      </c>
      <c r="G313" s="66">
        <v>5834.69</v>
      </c>
      <c r="H313" s="24">
        <f t="shared" si="12"/>
        <v>100</v>
      </c>
    </row>
    <row r="314" spans="1:8" ht="15" customHeight="1">
      <c r="A314" s="21" t="s">
        <v>38</v>
      </c>
      <c r="B314" s="21"/>
      <c r="C314" s="21"/>
      <c r="D314" s="14" t="s">
        <v>39</v>
      </c>
      <c r="E314" s="66">
        <v>16000</v>
      </c>
      <c r="F314" s="66">
        <v>38650</v>
      </c>
      <c r="G314" s="66">
        <v>38650</v>
      </c>
      <c r="H314" s="24">
        <f t="shared" si="12"/>
        <v>100</v>
      </c>
    </row>
    <row r="315" spans="1:8" ht="15" customHeight="1">
      <c r="A315" s="21" t="s">
        <v>96</v>
      </c>
      <c r="B315" s="21"/>
      <c r="C315" s="21"/>
      <c r="D315" s="14" t="s">
        <v>51</v>
      </c>
      <c r="E315" s="66">
        <v>7500</v>
      </c>
      <c r="F315" s="66">
        <v>8406.8</v>
      </c>
      <c r="G315" s="66">
        <v>8406.8</v>
      </c>
      <c r="H315" s="24">
        <f t="shared" si="12"/>
        <v>100</v>
      </c>
    </row>
    <row r="316" spans="1:8" ht="15" customHeight="1">
      <c r="A316" s="21" t="s">
        <v>46</v>
      </c>
      <c r="B316" s="21"/>
      <c r="C316" s="21"/>
      <c r="D316" s="14" t="s">
        <v>47</v>
      </c>
      <c r="E316" s="66">
        <v>2790</v>
      </c>
      <c r="F316" s="66">
        <v>1738.03</v>
      </c>
      <c r="G316" s="66">
        <v>1738.03</v>
      </c>
      <c r="H316" s="24">
        <f t="shared" si="12"/>
        <v>100</v>
      </c>
    </row>
    <row r="317" spans="1:8" ht="15" customHeight="1">
      <c r="A317" s="21" t="s">
        <v>40</v>
      </c>
      <c r="B317" s="21"/>
      <c r="C317" s="21"/>
      <c r="D317" s="14" t="s">
        <v>41</v>
      </c>
      <c r="E317" s="66">
        <v>21000</v>
      </c>
      <c r="F317" s="66">
        <v>136655.72</v>
      </c>
      <c r="G317" s="66">
        <v>136655.7</v>
      </c>
      <c r="H317" s="24">
        <f t="shared" si="12"/>
        <v>99.99998536468141</v>
      </c>
    </row>
    <row r="318" spans="1:8" ht="15" customHeight="1">
      <c r="A318" s="21" t="s">
        <v>128</v>
      </c>
      <c r="B318" s="21"/>
      <c r="C318" s="21"/>
      <c r="D318" s="14" t="s">
        <v>149</v>
      </c>
      <c r="E318" s="66">
        <v>28000</v>
      </c>
      <c r="F318" s="66">
        <v>25445.29</v>
      </c>
      <c r="G318" s="66">
        <v>25445.29</v>
      </c>
      <c r="H318" s="24">
        <f t="shared" si="12"/>
        <v>100</v>
      </c>
    </row>
    <row r="319" spans="1:8" ht="15" customHeight="1">
      <c r="A319" s="21" t="s">
        <v>42</v>
      </c>
      <c r="B319" s="21"/>
      <c r="C319" s="21"/>
      <c r="D319" s="14" t="s">
        <v>43</v>
      </c>
      <c r="E319" s="66">
        <v>15000</v>
      </c>
      <c r="F319" s="66">
        <v>16009.55</v>
      </c>
      <c r="G319" s="66">
        <v>16009.55</v>
      </c>
      <c r="H319" s="24">
        <f t="shared" si="12"/>
        <v>100</v>
      </c>
    </row>
    <row r="320" spans="1:8" ht="15" customHeight="1">
      <c r="A320" s="21" t="s">
        <v>44</v>
      </c>
      <c r="B320" s="21"/>
      <c r="C320" s="21"/>
      <c r="D320" s="14" t="s">
        <v>45</v>
      </c>
      <c r="E320" s="66">
        <v>5000</v>
      </c>
      <c r="F320" s="66">
        <v>164971.06</v>
      </c>
      <c r="G320" s="66">
        <v>164971.06</v>
      </c>
      <c r="H320" s="24">
        <f t="shared" si="12"/>
        <v>100</v>
      </c>
    </row>
    <row r="321" spans="1:8" ht="15" customHeight="1">
      <c r="A321" s="21" t="s">
        <v>48</v>
      </c>
      <c r="B321" s="21"/>
      <c r="C321" s="21"/>
      <c r="D321" s="14" t="s">
        <v>49</v>
      </c>
      <c r="E321" s="66">
        <v>8000</v>
      </c>
      <c r="F321" s="66">
        <v>6448</v>
      </c>
      <c r="G321" s="66">
        <v>6448</v>
      </c>
      <c r="H321" s="24">
        <f t="shared" si="12"/>
        <v>100</v>
      </c>
    </row>
    <row r="322" spans="1:8" ht="15" customHeight="1">
      <c r="A322" s="21" t="s">
        <v>14</v>
      </c>
      <c r="B322" s="21"/>
      <c r="C322" s="21"/>
      <c r="D322" s="14" t="s">
        <v>15</v>
      </c>
      <c r="E322" s="66">
        <v>9000</v>
      </c>
      <c r="F322" s="66">
        <v>43210.47</v>
      </c>
      <c r="G322" s="66">
        <v>43156.13</v>
      </c>
      <c r="H322" s="24">
        <f t="shared" si="12"/>
        <v>99.87424344146221</v>
      </c>
    </row>
    <row r="323" spans="1:8" ht="47.25" customHeight="1">
      <c r="A323" s="160" t="s">
        <v>214</v>
      </c>
      <c r="B323" s="124"/>
      <c r="C323" s="18" t="s">
        <v>215</v>
      </c>
      <c r="D323" s="30"/>
      <c r="E323" s="61">
        <f>SUM(E324:E333)</f>
        <v>63105</v>
      </c>
      <c r="F323" s="61">
        <f>SUM(F324:F333)</f>
        <v>95683</v>
      </c>
      <c r="G323" s="61">
        <f>SUM(G324:G333)</f>
        <v>85876.22000000002</v>
      </c>
      <c r="H323" s="20">
        <f t="shared" si="12"/>
        <v>89.75076032315043</v>
      </c>
    </row>
    <row r="324" spans="1:8" ht="15" customHeight="1">
      <c r="A324" s="21" t="s">
        <v>30</v>
      </c>
      <c r="B324" s="21"/>
      <c r="C324" s="21"/>
      <c r="D324" s="14" t="s">
        <v>31</v>
      </c>
      <c r="E324" s="66">
        <v>47100</v>
      </c>
      <c r="F324" s="66">
        <v>44309</v>
      </c>
      <c r="G324" s="66">
        <v>44048.32</v>
      </c>
      <c r="H324" s="24">
        <f t="shared" si="12"/>
        <v>99.41167708591934</v>
      </c>
    </row>
    <row r="325" spans="1:8" ht="15" customHeight="1">
      <c r="A325" s="21" t="s">
        <v>95</v>
      </c>
      <c r="B325" s="21"/>
      <c r="C325" s="21"/>
      <c r="D325" s="35" t="s">
        <v>35</v>
      </c>
      <c r="E325" s="66">
        <v>8351</v>
      </c>
      <c r="F325" s="66">
        <v>9451</v>
      </c>
      <c r="G325" s="66">
        <v>7297.22</v>
      </c>
      <c r="H325" s="24">
        <f t="shared" si="12"/>
        <v>77.21108877367475</v>
      </c>
    </row>
    <row r="326" spans="1:8" ht="15" customHeight="1">
      <c r="A326" s="21" t="s">
        <v>36</v>
      </c>
      <c r="B326" s="21"/>
      <c r="C326" s="21"/>
      <c r="D326" s="35" t="s">
        <v>37</v>
      </c>
      <c r="E326" s="69">
        <v>1154</v>
      </c>
      <c r="F326" s="69">
        <v>1354</v>
      </c>
      <c r="G326" s="69">
        <v>1264.48</v>
      </c>
      <c r="H326" s="24">
        <f t="shared" si="12"/>
        <v>93.38847858197931</v>
      </c>
    </row>
    <row r="327" spans="1:8" ht="15" customHeight="1">
      <c r="A327" s="21" t="s">
        <v>38</v>
      </c>
      <c r="B327" s="21"/>
      <c r="C327" s="21"/>
      <c r="D327" s="35" t="s">
        <v>39</v>
      </c>
      <c r="E327" s="69"/>
      <c r="F327" s="69">
        <v>5750</v>
      </c>
      <c r="G327" s="69">
        <v>5750</v>
      </c>
      <c r="H327" s="24">
        <f t="shared" si="12"/>
        <v>100</v>
      </c>
    </row>
    <row r="328" spans="1:8" ht="15" customHeight="1">
      <c r="A328" s="21" t="s">
        <v>40</v>
      </c>
      <c r="B328" s="21"/>
      <c r="C328" s="21"/>
      <c r="D328" s="35" t="s">
        <v>41</v>
      </c>
      <c r="E328" s="69">
        <v>2500</v>
      </c>
      <c r="F328" s="69">
        <v>12500</v>
      </c>
      <c r="G328" s="66">
        <v>12498.83</v>
      </c>
      <c r="H328" s="24">
        <f t="shared" si="12"/>
        <v>99.99064</v>
      </c>
    </row>
    <row r="329" spans="1:8" ht="15" customHeight="1">
      <c r="A329" s="21" t="s">
        <v>42</v>
      </c>
      <c r="B329" s="21"/>
      <c r="C329" s="21"/>
      <c r="D329" s="35" t="s">
        <v>43</v>
      </c>
      <c r="E329" s="66">
        <v>3000</v>
      </c>
      <c r="F329" s="66">
        <v>8578</v>
      </c>
      <c r="G329" s="66">
        <v>3941.32</v>
      </c>
      <c r="H329" s="24">
        <f t="shared" si="12"/>
        <v>45.94684075542085</v>
      </c>
    </row>
    <row r="330" spans="1:8" ht="15" customHeight="1">
      <c r="A330" s="72" t="s">
        <v>44</v>
      </c>
      <c r="B330" s="131"/>
      <c r="C330" s="132"/>
      <c r="D330" s="35" t="s">
        <v>45</v>
      </c>
      <c r="E330" s="66"/>
      <c r="F330" s="66">
        <v>5000</v>
      </c>
      <c r="G330" s="66">
        <v>3500.62</v>
      </c>
      <c r="H330" s="24">
        <f t="shared" si="12"/>
        <v>70.0124</v>
      </c>
    </row>
    <row r="331" spans="1:8" ht="15" customHeight="1">
      <c r="A331" s="70" t="s">
        <v>14</v>
      </c>
      <c r="B331" s="71"/>
      <c r="C331" s="71"/>
      <c r="D331" s="35" t="s">
        <v>15</v>
      </c>
      <c r="E331" s="69">
        <v>1000</v>
      </c>
      <c r="F331" s="69">
        <v>6500</v>
      </c>
      <c r="G331" s="66">
        <v>5495.97</v>
      </c>
      <c r="H331" s="24">
        <f t="shared" si="12"/>
        <v>84.55338461538462</v>
      </c>
    </row>
    <row r="332" spans="1:8" ht="15" customHeight="1">
      <c r="A332" s="72" t="s">
        <v>46</v>
      </c>
      <c r="B332" s="73"/>
      <c r="C332" s="74"/>
      <c r="D332" s="35" t="s">
        <v>47</v>
      </c>
      <c r="E332" s="69"/>
      <c r="F332" s="69">
        <v>200</v>
      </c>
      <c r="G332" s="66">
        <v>38.46</v>
      </c>
      <c r="H332" s="24">
        <f t="shared" si="12"/>
        <v>19.23</v>
      </c>
    </row>
    <row r="333" spans="1:8" ht="15" customHeight="1">
      <c r="A333" s="72" t="s">
        <v>216</v>
      </c>
      <c r="B333" s="73"/>
      <c r="C333" s="74"/>
      <c r="D333" s="35" t="s">
        <v>51</v>
      </c>
      <c r="E333" s="69"/>
      <c r="F333" s="69">
        <v>2041</v>
      </c>
      <c r="G333" s="66">
        <v>2041</v>
      </c>
      <c r="H333" s="24">
        <f t="shared" si="12"/>
        <v>100</v>
      </c>
    </row>
    <row r="334" spans="1:8" ht="18.75" customHeight="1">
      <c r="A334" s="25" t="s">
        <v>217</v>
      </c>
      <c r="B334" s="25"/>
      <c r="C334" s="18" t="s">
        <v>218</v>
      </c>
      <c r="D334" s="26"/>
      <c r="E334" s="61">
        <f>SUM(E335:E341)</f>
        <v>1007180</v>
      </c>
      <c r="F334" s="61">
        <f>SUM(F335:F341)</f>
        <v>1027808.1499999999</v>
      </c>
      <c r="G334" s="61">
        <f>SUM(G335:G341)</f>
        <v>881355.2000000001</v>
      </c>
      <c r="H334" s="20">
        <f t="shared" si="12"/>
        <v>85.75094486261858</v>
      </c>
    </row>
    <row r="335" spans="1:8" ht="27" customHeight="1">
      <c r="A335" s="142" t="s">
        <v>219</v>
      </c>
      <c r="B335" s="143"/>
      <c r="C335" s="144"/>
      <c r="D335" s="78" t="s">
        <v>59</v>
      </c>
      <c r="E335" s="68"/>
      <c r="F335" s="68">
        <v>7874</v>
      </c>
      <c r="G335" s="68">
        <v>7812</v>
      </c>
      <c r="H335" s="24">
        <f t="shared" si="12"/>
        <v>99.21259842519686</v>
      </c>
    </row>
    <row r="336" spans="1:8" ht="32.25" customHeight="1">
      <c r="A336" s="142" t="s">
        <v>167</v>
      </c>
      <c r="B336" s="143"/>
      <c r="C336" s="144"/>
      <c r="D336" s="78" t="s">
        <v>168</v>
      </c>
      <c r="E336" s="68"/>
      <c r="F336" s="68">
        <v>7781</v>
      </c>
      <c r="G336" s="68">
        <v>4350.64</v>
      </c>
      <c r="H336" s="24">
        <f t="shared" si="12"/>
        <v>55.9136357794628</v>
      </c>
    </row>
    <row r="337" spans="1:8" ht="15" customHeight="1">
      <c r="A337" s="21" t="s">
        <v>207</v>
      </c>
      <c r="B337" s="21"/>
      <c r="C337" s="21"/>
      <c r="D337" s="14" t="s">
        <v>208</v>
      </c>
      <c r="E337" s="69">
        <v>964781</v>
      </c>
      <c r="F337" s="69">
        <v>948827.37</v>
      </c>
      <c r="G337" s="66">
        <v>826872.01</v>
      </c>
      <c r="H337" s="24">
        <f t="shared" si="12"/>
        <v>87.14672828208992</v>
      </c>
    </row>
    <row r="338" spans="1:8" ht="15" customHeight="1">
      <c r="A338" s="21" t="s">
        <v>38</v>
      </c>
      <c r="B338" s="21"/>
      <c r="C338" s="21"/>
      <c r="D338" s="35" t="s">
        <v>39</v>
      </c>
      <c r="E338" s="69">
        <v>35280</v>
      </c>
      <c r="F338" s="69">
        <v>51833.84</v>
      </c>
      <c r="G338" s="66">
        <v>35280</v>
      </c>
      <c r="H338" s="24">
        <f t="shared" si="12"/>
        <v>68.06364336502949</v>
      </c>
    </row>
    <row r="339" spans="1:8" ht="15" customHeight="1">
      <c r="A339" s="21" t="s">
        <v>95</v>
      </c>
      <c r="B339" s="21"/>
      <c r="C339" s="21"/>
      <c r="D339" s="35" t="s">
        <v>35</v>
      </c>
      <c r="E339" s="69">
        <v>6255</v>
      </c>
      <c r="F339" s="69">
        <v>9152.86</v>
      </c>
      <c r="G339" s="69">
        <v>6176.13</v>
      </c>
      <c r="H339" s="24">
        <f t="shared" si="12"/>
        <v>67.4775971663502</v>
      </c>
    </row>
    <row r="340" spans="1:8" ht="15" customHeight="1">
      <c r="A340" s="21" t="s">
        <v>36</v>
      </c>
      <c r="B340" s="21"/>
      <c r="C340" s="21"/>
      <c r="D340" s="35" t="s">
        <v>37</v>
      </c>
      <c r="E340" s="69">
        <v>864</v>
      </c>
      <c r="F340" s="69">
        <v>1269.08</v>
      </c>
      <c r="G340" s="69">
        <v>864.42</v>
      </c>
      <c r="H340" s="24">
        <f t="shared" si="12"/>
        <v>68.11390928861853</v>
      </c>
    </row>
    <row r="341" spans="1:8" ht="15" customHeight="1">
      <c r="A341" s="72" t="s">
        <v>14</v>
      </c>
      <c r="B341" s="73"/>
      <c r="C341" s="74"/>
      <c r="D341" s="35" t="s">
        <v>15</v>
      </c>
      <c r="E341" s="69"/>
      <c r="F341" s="69">
        <v>1070</v>
      </c>
      <c r="G341" s="69"/>
      <c r="H341" s="24">
        <f t="shared" si="12"/>
        <v>0</v>
      </c>
    </row>
    <row r="342" spans="1:8" ht="15">
      <c r="A342" s="167" t="s">
        <v>220</v>
      </c>
      <c r="B342" s="167"/>
      <c r="C342" s="18" t="s">
        <v>221</v>
      </c>
      <c r="D342" s="14"/>
      <c r="E342" s="61">
        <f>SUM(E343:E353)</f>
        <v>234126</v>
      </c>
      <c r="F342" s="62">
        <f>SUM(F343:F353)</f>
        <v>239125.99999999997</v>
      </c>
      <c r="G342" s="62">
        <f>SUM(G343:G353)</f>
        <v>238827.68</v>
      </c>
      <c r="H342" s="20">
        <f t="shared" si="12"/>
        <v>99.87524568637456</v>
      </c>
    </row>
    <row r="343" spans="1:8" ht="15" customHeight="1">
      <c r="A343" s="21" t="s">
        <v>30</v>
      </c>
      <c r="B343" s="21"/>
      <c r="C343" s="21"/>
      <c r="D343" s="14" t="s">
        <v>31</v>
      </c>
      <c r="E343" s="69">
        <v>159420</v>
      </c>
      <c r="F343" s="69">
        <v>164384</v>
      </c>
      <c r="G343" s="69">
        <v>164384</v>
      </c>
      <c r="H343" s="24">
        <f t="shared" si="12"/>
        <v>100</v>
      </c>
    </row>
    <row r="344" spans="1:8" ht="15" customHeight="1">
      <c r="A344" s="21" t="s">
        <v>32</v>
      </c>
      <c r="B344" s="21"/>
      <c r="C344" s="21"/>
      <c r="D344" s="14" t="s">
        <v>33</v>
      </c>
      <c r="E344" s="69">
        <v>13990</v>
      </c>
      <c r="F344" s="69">
        <v>13206.46</v>
      </c>
      <c r="G344" s="69">
        <v>13206.46</v>
      </c>
      <c r="H344" s="24">
        <f t="shared" si="12"/>
        <v>100</v>
      </c>
    </row>
    <row r="345" spans="1:8" ht="15" customHeight="1">
      <c r="A345" s="21" t="s">
        <v>95</v>
      </c>
      <c r="B345" s="21"/>
      <c r="C345" s="21"/>
      <c r="D345" s="14" t="s">
        <v>35</v>
      </c>
      <c r="E345" s="69">
        <v>29652</v>
      </c>
      <c r="F345" s="69">
        <v>27313.09</v>
      </c>
      <c r="G345" s="69">
        <v>27303.09</v>
      </c>
      <c r="H345" s="24">
        <f t="shared" si="12"/>
        <v>99.9633875185854</v>
      </c>
    </row>
    <row r="346" spans="1:8" ht="15" customHeight="1">
      <c r="A346" s="21" t="s">
        <v>36</v>
      </c>
      <c r="B346" s="21"/>
      <c r="C346" s="21"/>
      <c r="D346" s="14" t="s">
        <v>37</v>
      </c>
      <c r="E346" s="69">
        <v>4136</v>
      </c>
      <c r="F346" s="69">
        <v>4348.65</v>
      </c>
      <c r="G346" s="69">
        <v>4348.65</v>
      </c>
      <c r="H346" s="24">
        <f t="shared" si="12"/>
        <v>100</v>
      </c>
    </row>
    <row r="347" spans="1:8" ht="15" customHeight="1">
      <c r="A347" s="21" t="s">
        <v>38</v>
      </c>
      <c r="B347" s="21"/>
      <c r="C347" s="21"/>
      <c r="D347" s="14" t="s">
        <v>39</v>
      </c>
      <c r="E347" s="66">
        <v>3045</v>
      </c>
      <c r="F347" s="66">
        <v>850</v>
      </c>
      <c r="G347" s="66">
        <v>850</v>
      </c>
      <c r="H347" s="24">
        <f t="shared" si="12"/>
        <v>100</v>
      </c>
    </row>
    <row r="348" spans="1:8" ht="15" customHeight="1">
      <c r="A348" s="21" t="s">
        <v>96</v>
      </c>
      <c r="B348" s="21"/>
      <c r="C348" s="21"/>
      <c r="D348" s="14" t="s">
        <v>51</v>
      </c>
      <c r="E348" s="69">
        <v>4313</v>
      </c>
      <c r="F348" s="69">
        <v>4849</v>
      </c>
      <c r="G348" s="69">
        <v>4849</v>
      </c>
      <c r="H348" s="24">
        <f t="shared" si="12"/>
        <v>100</v>
      </c>
    </row>
    <row r="349" spans="1:8" ht="15" customHeight="1">
      <c r="A349" s="21" t="s">
        <v>46</v>
      </c>
      <c r="B349" s="21"/>
      <c r="C349" s="21"/>
      <c r="D349" s="14" t="s">
        <v>47</v>
      </c>
      <c r="E349" s="69">
        <v>1725</v>
      </c>
      <c r="F349" s="69">
        <v>1287.97</v>
      </c>
      <c r="G349" s="69">
        <v>1287.97</v>
      </c>
      <c r="H349" s="24">
        <f t="shared" si="12"/>
        <v>100</v>
      </c>
    </row>
    <row r="350" spans="1:8" ht="15" customHeight="1">
      <c r="A350" s="21" t="s">
        <v>40</v>
      </c>
      <c r="B350" s="21"/>
      <c r="C350" s="21"/>
      <c r="D350" s="14" t="s">
        <v>41</v>
      </c>
      <c r="E350" s="69">
        <v>2700</v>
      </c>
      <c r="F350" s="69">
        <v>8521.83</v>
      </c>
      <c r="G350" s="66">
        <v>8473.75</v>
      </c>
      <c r="H350" s="24">
        <f t="shared" si="12"/>
        <v>99.43580193456101</v>
      </c>
    </row>
    <row r="351" spans="1:8" ht="15" customHeight="1">
      <c r="A351" s="21" t="s">
        <v>44</v>
      </c>
      <c r="B351" s="21"/>
      <c r="C351" s="21"/>
      <c r="D351" s="14" t="s">
        <v>45</v>
      </c>
      <c r="E351" s="69">
        <v>2030</v>
      </c>
      <c r="F351" s="69"/>
      <c r="G351" s="66"/>
      <c r="H351" s="24"/>
    </row>
    <row r="352" spans="1:8" ht="15" customHeight="1">
      <c r="A352" s="21" t="s">
        <v>14</v>
      </c>
      <c r="B352" s="21"/>
      <c r="C352" s="21"/>
      <c r="D352" s="14" t="s">
        <v>15</v>
      </c>
      <c r="E352" s="69">
        <v>12100</v>
      </c>
      <c r="F352" s="69">
        <v>13350</v>
      </c>
      <c r="G352" s="66">
        <v>13109.76</v>
      </c>
      <c r="H352" s="24">
        <f aca="true" t="shared" si="13" ref="H352:H383">G352/F352*100</f>
        <v>98.20044943820226</v>
      </c>
    </row>
    <row r="353" spans="1:8" ht="15" customHeight="1">
      <c r="A353" s="21" t="s">
        <v>48</v>
      </c>
      <c r="B353" s="21"/>
      <c r="C353" s="21"/>
      <c r="D353" s="14" t="s">
        <v>49</v>
      </c>
      <c r="E353" s="69">
        <v>1015</v>
      </c>
      <c r="F353" s="69">
        <v>1015</v>
      </c>
      <c r="G353" s="69">
        <v>1015</v>
      </c>
      <c r="H353" s="24">
        <f t="shared" si="13"/>
        <v>100</v>
      </c>
    </row>
    <row r="354" spans="1:8" ht="18" customHeight="1">
      <c r="A354" s="168" t="s">
        <v>222</v>
      </c>
      <c r="B354" s="167"/>
      <c r="C354" s="18" t="s">
        <v>223</v>
      </c>
      <c r="D354" s="14"/>
      <c r="E354" s="61">
        <f>SUM(E355)</f>
        <v>0</v>
      </c>
      <c r="F354" s="61">
        <f>SUM(F355)</f>
        <v>1070</v>
      </c>
      <c r="G354" s="61">
        <f>SUM(G355)</f>
        <v>0</v>
      </c>
      <c r="H354" s="20">
        <f t="shared" si="13"/>
        <v>0</v>
      </c>
    </row>
    <row r="355" spans="1:8" ht="30" customHeight="1">
      <c r="A355" s="142" t="s">
        <v>167</v>
      </c>
      <c r="B355" s="143"/>
      <c r="C355" s="144"/>
      <c r="D355" s="35" t="s">
        <v>168</v>
      </c>
      <c r="E355" s="69"/>
      <c r="F355" s="69">
        <v>1070</v>
      </c>
      <c r="G355" s="69"/>
      <c r="H355" s="24">
        <f t="shared" si="13"/>
        <v>0</v>
      </c>
    </row>
    <row r="356" spans="1:8" ht="33" customHeight="1">
      <c r="A356" s="101" t="s">
        <v>224</v>
      </c>
      <c r="B356" s="12" t="s">
        <v>225</v>
      </c>
      <c r="C356" s="162"/>
      <c r="D356" s="14"/>
      <c r="E356" s="128">
        <f>E357+E368+E374</f>
        <v>1936439</v>
      </c>
      <c r="F356" s="128">
        <f>F357+F368+F374</f>
        <v>1959309.7699999996</v>
      </c>
      <c r="G356" s="128">
        <f>G357+G368+G374</f>
        <v>1940367.91</v>
      </c>
      <c r="H356" s="16">
        <f t="shared" si="13"/>
        <v>99.03323811834002</v>
      </c>
    </row>
    <row r="357" spans="1:8" ht="32.25" customHeight="1">
      <c r="A357" s="160" t="s">
        <v>226</v>
      </c>
      <c r="B357" s="124"/>
      <c r="C357" s="18" t="s">
        <v>227</v>
      </c>
      <c r="D357" s="26"/>
      <c r="E357" s="61">
        <f>SUM(E358:E367)</f>
        <v>71455</v>
      </c>
      <c r="F357" s="62">
        <f>SUM(F358:F367)</f>
        <v>82455</v>
      </c>
      <c r="G357" s="62">
        <f>SUM(G358:G367)</f>
        <v>82455</v>
      </c>
      <c r="H357" s="20">
        <f t="shared" si="13"/>
        <v>100</v>
      </c>
    </row>
    <row r="358" spans="1:8" ht="15" customHeight="1">
      <c r="A358" s="21" t="s">
        <v>30</v>
      </c>
      <c r="B358" s="21"/>
      <c r="C358" s="21"/>
      <c r="D358" s="14" t="s">
        <v>31</v>
      </c>
      <c r="E358" s="69">
        <v>35852</v>
      </c>
      <c r="F358" s="69">
        <v>40207</v>
      </c>
      <c r="G358" s="69">
        <v>40207</v>
      </c>
      <c r="H358" s="24">
        <f t="shared" si="13"/>
        <v>100</v>
      </c>
    </row>
    <row r="359" spans="1:8" ht="15" customHeight="1">
      <c r="A359" s="21" t="s">
        <v>32</v>
      </c>
      <c r="B359" s="21"/>
      <c r="C359" s="21"/>
      <c r="D359" s="14" t="s">
        <v>33</v>
      </c>
      <c r="E359" s="69">
        <v>2882</v>
      </c>
      <c r="F359" s="69">
        <v>2881.75</v>
      </c>
      <c r="G359" s="69">
        <v>2881.75</v>
      </c>
      <c r="H359" s="24">
        <f t="shared" si="13"/>
        <v>100</v>
      </c>
    </row>
    <row r="360" spans="1:8" ht="15" customHeight="1">
      <c r="A360" s="21" t="s">
        <v>95</v>
      </c>
      <c r="B360" s="21"/>
      <c r="C360" s="21"/>
      <c r="D360" s="14" t="s">
        <v>35</v>
      </c>
      <c r="E360" s="69">
        <v>7600</v>
      </c>
      <c r="F360" s="69">
        <v>7557.99</v>
      </c>
      <c r="G360" s="69">
        <v>7557.99</v>
      </c>
      <c r="H360" s="24">
        <f t="shared" si="13"/>
        <v>100</v>
      </c>
    </row>
    <row r="361" spans="1:8" ht="15" customHeight="1">
      <c r="A361" s="21" t="s">
        <v>36</v>
      </c>
      <c r="B361" s="21"/>
      <c r="C361" s="21"/>
      <c r="D361" s="14" t="s">
        <v>37</v>
      </c>
      <c r="E361" s="63">
        <v>1400</v>
      </c>
      <c r="F361" s="63">
        <v>1186.45</v>
      </c>
      <c r="G361" s="63">
        <v>1186.45</v>
      </c>
      <c r="H361" s="24">
        <f t="shared" si="13"/>
        <v>100</v>
      </c>
    </row>
    <row r="362" spans="1:8" ht="15" customHeight="1">
      <c r="A362" s="70" t="s">
        <v>38</v>
      </c>
      <c r="B362" s="71"/>
      <c r="C362" s="71"/>
      <c r="D362" s="35" t="s">
        <v>39</v>
      </c>
      <c r="E362" s="63">
        <v>2000</v>
      </c>
      <c r="F362" s="63">
        <v>2932.5</v>
      </c>
      <c r="G362" s="63">
        <v>2932.5</v>
      </c>
      <c r="H362" s="24">
        <f t="shared" si="13"/>
        <v>100</v>
      </c>
    </row>
    <row r="363" spans="1:8" ht="15" customHeight="1">
      <c r="A363" s="21" t="s">
        <v>96</v>
      </c>
      <c r="B363" s="21"/>
      <c r="C363" s="21"/>
      <c r="D363" s="14" t="s">
        <v>51</v>
      </c>
      <c r="E363" s="69">
        <v>1125</v>
      </c>
      <c r="F363" s="69">
        <v>1528.5</v>
      </c>
      <c r="G363" s="69">
        <v>1528.5</v>
      </c>
      <c r="H363" s="24">
        <f t="shared" si="13"/>
        <v>100</v>
      </c>
    </row>
    <row r="364" spans="1:8" ht="15" customHeight="1">
      <c r="A364" s="70" t="s">
        <v>46</v>
      </c>
      <c r="B364" s="71"/>
      <c r="C364" s="71"/>
      <c r="D364" s="35" t="s">
        <v>47</v>
      </c>
      <c r="E364" s="69">
        <v>2000</v>
      </c>
      <c r="F364" s="69">
        <v>122.2</v>
      </c>
      <c r="G364" s="63">
        <v>122.2</v>
      </c>
      <c r="H364" s="24">
        <f t="shared" si="13"/>
        <v>100</v>
      </c>
    </row>
    <row r="365" spans="1:8" ht="15" customHeight="1">
      <c r="A365" s="21" t="s">
        <v>40</v>
      </c>
      <c r="B365" s="21"/>
      <c r="C365" s="21"/>
      <c r="D365" s="14" t="s">
        <v>41</v>
      </c>
      <c r="E365" s="69">
        <v>2100</v>
      </c>
      <c r="F365" s="69">
        <v>2601.42</v>
      </c>
      <c r="G365" s="69">
        <v>2601.42</v>
      </c>
      <c r="H365" s="24">
        <f t="shared" si="13"/>
        <v>100</v>
      </c>
    </row>
    <row r="366" spans="1:8" ht="15" customHeight="1">
      <c r="A366" s="21" t="s">
        <v>104</v>
      </c>
      <c r="B366" s="21"/>
      <c r="C366" s="21"/>
      <c r="D366" s="14" t="s">
        <v>105</v>
      </c>
      <c r="E366" s="69">
        <v>14196</v>
      </c>
      <c r="F366" s="69">
        <v>18909</v>
      </c>
      <c r="G366" s="69">
        <v>18909</v>
      </c>
      <c r="H366" s="24">
        <f t="shared" si="13"/>
        <v>100</v>
      </c>
    </row>
    <row r="367" spans="1:8" ht="15" customHeight="1">
      <c r="A367" s="21" t="s">
        <v>14</v>
      </c>
      <c r="B367" s="21"/>
      <c r="C367" s="21"/>
      <c r="D367" s="14" t="s">
        <v>15</v>
      </c>
      <c r="E367" s="69">
        <v>2300</v>
      </c>
      <c r="F367" s="69">
        <v>4528.19</v>
      </c>
      <c r="G367" s="69">
        <v>4528.19</v>
      </c>
      <c r="H367" s="24">
        <f t="shared" si="13"/>
        <v>100</v>
      </c>
    </row>
    <row r="368" spans="1:8" ht="32.25" customHeight="1">
      <c r="A368" s="124" t="s">
        <v>228</v>
      </c>
      <c r="B368" s="124"/>
      <c r="C368" s="18" t="s">
        <v>229</v>
      </c>
      <c r="D368" s="14"/>
      <c r="E368" s="61">
        <f>SUM(E369:E373)</f>
        <v>18500</v>
      </c>
      <c r="F368" s="62">
        <f>SUM(F369:F373)</f>
        <v>20878</v>
      </c>
      <c r="G368" s="62">
        <f>SUM(G369:G373)</f>
        <v>20694.29</v>
      </c>
      <c r="H368" s="20">
        <f t="shared" si="13"/>
        <v>99.1200785515854</v>
      </c>
    </row>
    <row r="369" spans="1:8" ht="15" customHeight="1">
      <c r="A369" s="21" t="s">
        <v>30</v>
      </c>
      <c r="B369" s="21"/>
      <c r="C369" s="21"/>
      <c r="D369" s="14" t="s">
        <v>31</v>
      </c>
      <c r="E369" s="69">
        <v>7992</v>
      </c>
      <c r="F369" s="69">
        <v>7992</v>
      </c>
      <c r="G369" s="69">
        <v>7992</v>
      </c>
      <c r="H369" s="24">
        <f t="shared" si="13"/>
        <v>100</v>
      </c>
    </row>
    <row r="370" spans="1:8" ht="15" customHeight="1">
      <c r="A370" s="21" t="s">
        <v>95</v>
      </c>
      <c r="B370" s="21"/>
      <c r="C370" s="21"/>
      <c r="D370" s="14" t="s">
        <v>35</v>
      </c>
      <c r="E370" s="69">
        <v>1417</v>
      </c>
      <c r="F370" s="69">
        <v>1417</v>
      </c>
      <c r="G370" s="69">
        <v>1417</v>
      </c>
      <c r="H370" s="24">
        <f t="shared" si="13"/>
        <v>100</v>
      </c>
    </row>
    <row r="371" spans="1:8" ht="15" customHeight="1">
      <c r="A371" s="21" t="s">
        <v>36</v>
      </c>
      <c r="B371" s="21"/>
      <c r="C371" s="21"/>
      <c r="D371" s="14" t="s">
        <v>37</v>
      </c>
      <c r="E371" s="69">
        <v>196</v>
      </c>
      <c r="F371" s="69">
        <v>196</v>
      </c>
      <c r="G371" s="69">
        <v>196</v>
      </c>
      <c r="H371" s="24">
        <f t="shared" si="13"/>
        <v>100</v>
      </c>
    </row>
    <row r="372" spans="1:8" ht="15" customHeight="1">
      <c r="A372" s="21" t="s">
        <v>40</v>
      </c>
      <c r="B372" s="21"/>
      <c r="C372" s="21"/>
      <c r="D372" s="14" t="s">
        <v>41</v>
      </c>
      <c r="E372" s="69">
        <v>5895</v>
      </c>
      <c r="F372" s="69">
        <v>10273</v>
      </c>
      <c r="G372" s="63">
        <v>10090.04</v>
      </c>
      <c r="H372" s="24">
        <f t="shared" si="13"/>
        <v>98.21902073396282</v>
      </c>
    </row>
    <row r="373" spans="1:8" ht="15" customHeight="1">
      <c r="A373" s="21" t="s">
        <v>14</v>
      </c>
      <c r="B373" s="21"/>
      <c r="C373" s="21"/>
      <c r="D373" s="14" t="s">
        <v>15</v>
      </c>
      <c r="E373" s="69">
        <v>3000</v>
      </c>
      <c r="F373" s="69">
        <v>1000</v>
      </c>
      <c r="G373" s="63">
        <v>999.25</v>
      </c>
      <c r="H373" s="24">
        <f t="shared" si="13"/>
        <v>99.925</v>
      </c>
    </row>
    <row r="374" spans="1:8" ht="19.5" customHeight="1">
      <c r="A374" s="167" t="s">
        <v>230</v>
      </c>
      <c r="B374" s="167"/>
      <c r="C374" s="18" t="s">
        <v>231</v>
      </c>
      <c r="D374" s="14"/>
      <c r="E374" s="61">
        <f>SUM(E375:E401)</f>
        <v>1846484</v>
      </c>
      <c r="F374" s="62">
        <f>SUM(F375:F401)</f>
        <v>1855976.7699999996</v>
      </c>
      <c r="G374" s="62">
        <f>SUM(G375:G401)</f>
        <v>1837218.6199999999</v>
      </c>
      <c r="H374" s="20">
        <f t="shared" si="13"/>
        <v>98.98931116470818</v>
      </c>
    </row>
    <row r="375" spans="1:8" ht="15" customHeight="1">
      <c r="A375" s="70" t="s">
        <v>207</v>
      </c>
      <c r="B375" s="70"/>
      <c r="C375" s="70"/>
      <c r="D375" s="35" t="s">
        <v>232</v>
      </c>
      <c r="E375" s="66">
        <v>164763</v>
      </c>
      <c r="F375" s="66">
        <v>110702.35</v>
      </c>
      <c r="G375" s="66">
        <v>105293.3</v>
      </c>
      <c r="H375" s="24">
        <f t="shared" si="13"/>
        <v>95.11387969632081</v>
      </c>
    </row>
    <row r="376" spans="1:8" ht="15" customHeight="1">
      <c r="A376" s="21" t="s">
        <v>30</v>
      </c>
      <c r="B376" s="21"/>
      <c r="C376" s="21"/>
      <c r="D376" s="35" t="s">
        <v>31</v>
      </c>
      <c r="E376" s="66">
        <v>932104</v>
      </c>
      <c r="F376" s="66">
        <v>876191.67</v>
      </c>
      <c r="G376" s="66">
        <v>876191.67</v>
      </c>
      <c r="H376" s="24">
        <f t="shared" si="13"/>
        <v>100</v>
      </c>
    </row>
    <row r="377" spans="1:8" ht="15" customHeight="1">
      <c r="A377" s="21" t="s">
        <v>30</v>
      </c>
      <c r="B377" s="21"/>
      <c r="C377" s="21"/>
      <c r="D377" s="35" t="s">
        <v>233</v>
      </c>
      <c r="E377" s="66">
        <v>123766</v>
      </c>
      <c r="F377" s="66">
        <v>61167.08</v>
      </c>
      <c r="G377" s="66">
        <v>51933.38</v>
      </c>
      <c r="H377" s="24">
        <f t="shared" si="13"/>
        <v>84.90413470775455</v>
      </c>
    </row>
    <row r="378" spans="1:8" ht="15" customHeight="1">
      <c r="A378" s="21" t="s">
        <v>30</v>
      </c>
      <c r="B378" s="21"/>
      <c r="C378" s="21"/>
      <c r="D378" s="35" t="s">
        <v>234</v>
      </c>
      <c r="E378" s="66"/>
      <c r="F378" s="66">
        <v>53174.01</v>
      </c>
      <c r="G378" s="66">
        <v>53174.01</v>
      </c>
      <c r="H378" s="24">
        <f t="shared" si="13"/>
        <v>100</v>
      </c>
    </row>
    <row r="379" spans="1:8" ht="15" customHeight="1">
      <c r="A379" s="34" t="s">
        <v>32</v>
      </c>
      <c r="B379" s="21"/>
      <c r="C379" s="21"/>
      <c r="D379" s="14" t="s">
        <v>33</v>
      </c>
      <c r="E379" s="66">
        <v>65000</v>
      </c>
      <c r="F379" s="66">
        <v>64523.75</v>
      </c>
      <c r="G379" s="66">
        <v>64523.75</v>
      </c>
      <c r="H379" s="24">
        <f t="shared" si="13"/>
        <v>100</v>
      </c>
    </row>
    <row r="380" spans="1:8" ht="15" customHeight="1">
      <c r="A380" s="34" t="s">
        <v>34</v>
      </c>
      <c r="B380" s="21"/>
      <c r="C380" s="21"/>
      <c r="D380" s="14" t="s">
        <v>35</v>
      </c>
      <c r="E380" s="66">
        <v>168340</v>
      </c>
      <c r="F380" s="66">
        <v>154165.74</v>
      </c>
      <c r="G380" s="66">
        <v>154165.74</v>
      </c>
      <c r="H380" s="24">
        <f t="shared" si="13"/>
        <v>100</v>
      </c>
    </row>
    <row r="381" spans="1:8" ht="15" customHeight="1">
      <c r="A381" s="34" t="s">
        <v>34</v>
      </c>
      <c r="B381" s="21"/>
      <c r="C381" s="21"/>
      <c r="D381" s="35" t="s">
        <v>235</v>
      </c>
      <c r="E381" s="66">
        <v>122455</v>
      </c>
      <c r="F381" s="66">
        <v>50673.4</v>
      </c>
      <c r="G381" s="66">
        <v>47387.15</v>
      </c>
      <c r="H381" s="24">
        <f t="shared" si="13"/>
        <v>93.51484210650953</v>
      </c>
    </row>
    <row r="382" spans="1:8" ht="15" customHeight="1">
      <c r="A382" s="34" t="s">
        <v>34</v>
      </c>
      <c r="B382" s="21"/>
      <c r="C382" s="21"/>
      <c r="D382" s="35" t="s">
        <v>236</v>
      </c>
      <c r="E382" s="66"/>
      <c r="F382" s="66">
        <v>9148.29</v>
      </c>
      <c r="G382" s="66">
        <v>9148.29</v>
      </c>
      <c r="H382" s="24">
        <f t="shared" si="13"/>
        <v>100</v>
      </c>
    </row>
    <row r="383" spans="1:8" ht="15" customHeight="1">
      <c r="A383" s="21" t="s">
        <v>36</v>
      </c>
      <c r="B383" s="21"/>
      <c r="C383" s="21"/>
      <c r="D383" s="14" t="s">
        <v>37</v>
      </c>
      <c r="E383" s="66">
        <v>23937</v>
      </c>
      <c r="F383" s="66">
        <v>24213.93</v>
      </c>
      <c r="G383" s="66">
        <v>24213.93</v>
      </c>
      <c r="H383" s="24">
        <f t="shared" si="13"/>
        <v>100</v>
      </c>
    </row>
    <row r="384" spans="1:8" ht="15" customHeight="1">
      <c r="A384" s="21" t="s">
        <v>36</v>
      </c>
      <c r="B384" s="21"/>
      <c r="C384" s="21"/>
      <c r="D384" s="35" t="s">
        <v>237</v>
      </c>
      <c r="E384" s="66"/>
      <c r="F384" s="66">
        <v>1304.63</v>
      </c>
      <c r="G384" s="66">
        <v>1304.63</v>
      </c>
      <c r="H384" s="24">
        <f aca="true" t="shared" si="14" ref="H384:H415">G384/F384*100</f>
        <v>100</v>
      </c>
    </row>
    <row r="385" spans="1:8" ht="15" customHeight="1">
      <c r="A385" s="21" t="s">
        <v>36</v>
      </c>
      <c r="B385" s="21"/>
      <c r="C385" s="21"/>
      <c r="D385" s="35" t="s">
        <v>238</v>
      </c>
      <c r="E385" s="66"/>
      <c r="F385" s="66">
        <v>1302.81</v>
      </c>
      <c r="G385" s="66">
        <v>1302.81</v>
      </c>
      <c r="H385" s="24">
        <f t="shared" si="14"/>
        <v>100</v>
      </c>
    </row>
    <row r="386" spans="1:8" ht="15" customHeight="1">
      <c r="A386" s="34" t="s">
        <v>38</v>
      </c>
      <c r="B386" s="21"/>
      <c r="C386" s="21"/>
      <c r="D386" s="35" t="s">
        <v>239</v>
      </c>
      <c r="E386" s="66">
        <v>28649</v>
      </c>
      <c r="F386" s="66">
        <v>77311.69</v>
      </c>
      <c r="G386" s="66">
        <v>76736.07</v>
      </c>
      <c r="H386" s="24">
        <f t="shared" si="14"/>
        <v>99.2554554168975</v>
      </c>
    </row>
    <row r="387" spans="1:8" ht="15" customHeight="1">
      <c r="A387" s="21" t="s">
        <v>40</v>
      </c>
      <c r="B387" s="21"/>
      <c r="C387" s="21"/>
      <c r="D387" s="14" t="s">
        <v>41</v>
      </c>
      <c r="E387" s="66">
        <v>29049</v>
      </c>
      <c r="F387" s="66">
        <v>23151.5</v>
      </c>
      <c r="G387" s="66">
        <v>23151.5</v>
      </c>
      <c r="H387" s="24">
        <f t="shared" si="14"/>
        <v>100</v>
      </c>
    </row>
    <row r="388" spans="1:8" ht="15" customHeight="1">
      <c r="A388" s="21" t="s">
        <v>40</v>
      </c>
      <c r="B388" s="21"/>
      <c r="C388" s="21"/>
      <c r="D388" s="35" t="s">
        <v>240</v>
      </c>
      <c r="E388" s="66">
        <v>7010</v>
      </c>
      <c r="F388" s="66">
        <v>128830.36</v>
      </c>
      <c r="G388" s="66">
        <v>128763.34</v>
      </c>
      <c r="H388" s="24">
        <f t="shared" si="14"/>
        <v>99.94797810081411</v>
      </c>
    </row>
    <row r="389" spans="1:8" ht="15" customHeight="1">
      <c r="A389" s="21" t="s">
        <v>40</v>
      </c>
      <c r="B389" s="21"/>
      <c r="C389" s="21"/>
      <c r="D389" s="35" t="s">
        <v>103</v>
      </c>
      <c r="E389" s="66"/>
      <c r="F389" s="66">
        <v>2414.49</v>
      </c>
      <c r="G389" s="66">
        <v>2414.49</v>
      </c>
      <c r="H389" s="24">
        <f t="shared" si="14"/>
        <v>100</v>
      </c>
    </row>
    <row r="390" spans="1:8" ht="15" customHeight="1">
      <c r="A390" s="34" t="s">
        <v>42</v>
      </c>
      <c r="B390" s="21"/>
      <c r="C390" s="21"/>
      <c r="D390" s="14" t="s">
        <v>43</v>
      </c>
      <c r="E390" s="66">
        <v>30313</v>
      </c>
      <c r="F390" s="66">
        <v>29953</v>
      </c>
      <c r="G390" s="66">
        <v>29953</v>
      </c>
      <c r="H390" s="24">
        <f t="shared" si="14"/>
        <v>100</v>
      </c>
    </row>
    <row r="391" spans="1:8" ht="15" customHeight="1">
      <c r="A391" s="21" t="s">
        <v>44</v>
      </c>
      <c r="B391" s="21"/>
      <c r="C391" s="21"/>
      <c r="D391" s="14" t="s">
        <v>45</v>
      </c>
      <c r="E391" s="66">
        <v>5000</v>
      </c>
      <c r="F391" s="66">
        <v>6809.77</v>
      </c>
      <c r="G391" s="66">
        <v>6809.77</v>
      </c>
      <c r="H391" s="24">
        <f t="shared" si="14"/>
        <v>100</v>
      </c>
    </row>
    <row r="392" spans="1:8" ht="15" customHeight="1">
      <c r="A392" s="34" t="s">
        <v>104</v>
      </c>
      <c r="B392" s="21"/>
      <c r="C392" s="21"/>
      <c r="D392" s="35" t="s">
        <v>105</v>
      </c>
      <c r="E392" s="66">
        <v>500</v>
      </c>
      <c r="F392" s="66">
        <v>375</v>
      </c>
      <c r="G392" s="66">
        <v>375</v>
      </c>
      <c r="H392" s="24">
        <f t="shared" si="14"/>
        <v>100</v>
      </c>
    </row>
    <row r="393" spans="1:8" ht="15" customHeight="1">
      <c r="A393" s="34" t="s">
        <v>104</v>
      </c>
      <c r="B393" s="21"/>
      <c r="C393" s="21"/>
      <c r="D393" s="35" t="s">
        <v>241</v>
      </c>
      <c r="E393" s="66">
        <v>250</v>
      </c>
      <c r="F393" s="66">
        <v>800</v>
      </c>
      <c r="G393" s="66">
        <v>800</v>
      </c>
      <c r="H393" s="24">
        <f t="shared" si="14"/>
        <v>100</v>
      </c>
    </row>
    <row r="394" spans="1:8" ht="15" customHeight="1">
      <c r="A394" s="34" t="s">
        <v>14</v>
      </c>
      <c r="B394" s="21"/>
      <c r="C394" s="21"/>
      <c r="D394" s="14" t="s">
        <v>15</v>
      </c>
      <c r="E394" s="66">
        <v>50725</v>
      </c>
      <c r="F394" s="66">
        <v>25807.88</v>
      </c>
      <c r="G394" s="66">
        <v>25807.88</v>
      </c>
      <c r="H394" s="24">
        <f t="shared" si="14"/>
        <v>100</v>
      </c>
    </row>
    <row r="395" spans="1:8" ht="15" customHeight="1">
      <c r="A395" s="34" t="s">
        <v>14</v>
      </c>
      <c r="B395" s="21"/>
      <c r="C395" s="21"/>
      <c r="D395" s="35" t="s">
        <v>242</v>
      </c>
      <c r="E395" s="66">
        <v>49215</v>
      </c>
      <c r="F395" s="66">
        <v>111985.22</v>
      </c>
      <c r="G395" s="66">
        <v>111798.71</v>
      </c>
      <c r="H395" s="24">
        <f t="shared" si="14"/>
        <v>99.83345123579701</v>
      </c>
    </row>
    <row r="396" spans="1:8" ht="15" customHeight="1">
      <c r="A396" s="21" t="s">
        <v>46</v>
      </c>
      <c r="B396" s="21"/>
      <c r="C396" s="21"/>
      <c r="D396" s="14" t="s">
        <v>47</v>
      </c>
      <c r="E396" s="66">
        <v>2000</v>
      </c>
      <c r="F396" s="66">
        <v>2332.2</v>
      </c>
      <c r="G396" s="66">
        <v>2332.2</v>
      </c>
      <c r="H396" s="24">
        <f t="shared" si="14"/>
        <v>100</v>
      </c>
    </row>
    <row r="397" spans="1:8" ht="15" customHeight="1">
      <c r="A397" s="21" t="s">
        <v>46</v>
      </c>
      <c r="B397" s="21"/>
      <c r="C397" s="21"/>
      <c r="D397" s="35" t="s">
        <v>109</v>
      </c>
      <c r="E397" s="66"/>
      <c r="F397" s="66">
        <v>30</v>
      </c>
      <c r="G397" s="66">
        <v>30</v>
      </c>
      <c r="H397" s="24">
        <f t="shared" si="14"/>
        <v>100</v>
      </c>
    </row>
    <row r="398" spans="1:8" ht="15" customHeight="1">
      <c r="A398" s="34" t="s">
        <v>48</v>
      </c>
      <c r="B398" s="21"/>
      <c r="C398" s="21"/>
      <c r="D398" s="14" t="s">
        <v>49</v>
      </c>
      <c r="E398" s="66">
        <v>4500</v>
      </c>
      <c r="F398" s="66">
        <v>2247</v>
      </c>
      <c r="G398" s="66">
        <v>2247</v>
      </c>
      <c r="H398" s="24">
        <f t="shared" si="14"/>
        <v>100</v>
      </c>
    </row>
    <row r="399" spans="1:8" ht="15" customHeight="1">
      <c r="A399" s="34" t="s">
        <v>50</v>
      </c>
      <c r="B399" s="21"/>
      <c r="C399" s="21"/>
      <c r="D399" s="14" t="s">
        <v>51</v>
      </c>
      <c r="E399" s="66">
        <v>33864</v>
      </c>
      <c r="F399" s="66">
        <v>32364</v>
      </c>
      <c r="G399" s="66">
        <v>32364</v>
      </c>
      <c r="H399" s="24">
        <f t="shared" si="14"/>
        <v>100</v>
      </c>
    </row>
    <row r="400" spans="1:8" ht="15" customHeight="1">
      <c r="A400" s="21" t="s">
        <v>52</v>
      </c>
      <c r="B400" s="21"/>
      <c r="C400" s="21"/>
      <c r="D400" s="14" t="s">
        <v>53</v>
      </c>
      <c r="E400" s="66">
        <v>4500</v>
      </c>
      <c r="F400" s="66">
        <v>4453</v>
      </c>
      <c r="G400" s="66">
        <v>4453</v>
      </c>
      <c r="H400" s="24">
        <f t="shared" si="14"/>
        <v>100</v>
      </c>
    </row>
    <row r="401" spans="1:8" ht="15" customHeight="1">
      <c r="A401" s="21" t="s">
        <v>56</v>
      </c>
      <c r="B401" s="21"/>
      <c r="C401" s="21"/>
      <c r="D401" s="14" t="s">
        <v>110</v>
      </c>
      <c r="E401" s="66">
        <v>544</v>
      </c>
      <c r="F401" s="66">
        <v>544</v>
      </c>
      <c r="G401" s="66">
        <v>544</v>
      </c>
      <c r="H401" s="24">
        <f t="shared" si="14"/>
        <v>100</v>
      </c>
    </row>
    <row r="402" spans="1:8" ht="33.75" customHeight="1">
      <c r="A402" s="169" t="s">
        <v>243</v>
      </c>
      <c r="B402" s="12" t="s">
        <v>244</v>
      </c>
      <c r="C402" s="170"/>
      <c r="D402" s="154"/>
      <c r="E402" s="32">
        <f>E403+E416+E433+E450+E457</f>
        <v>2487656</v>
      </c>
      <c r="F402" s="32">
        <f>F403+F416+F433+F450+F457</f>
        <v>2821889.04</v>
      </c>
      <c r="G402" s="32">
        <f>G403+G416+G433+G450+G457</f>
        <v>2762978.32</v>
      </c>
      <c r="H402" s="16">
        <f t="shared" si="14"/>
        <v>97.91236582427776</v>
      </c>
    </row>
    <row r="403" spans="1:8" ht="33" customHeight="1">
      <c r="A403" s="124" t="s">
        <v>245</v>
      </c>
      <c r="B403" s="124"/>
      <c r="C403" s="18" t="s">
        <v>246</v>
      </c>
      <c r="D403" s="14"/>
      <c r="E403" s="33">
        <f>SUM(E404:E415)</f>
        <v>533699</v>
      </c>
      <c r="F403" s="33">
        <f>SUM(F404:F415)</f>
        <v>498853.4399999999</v>
      </c>
      <c r="G403" s="33">
        <f>SUM(G404:G415)</f>
        <v>489096.4599999999</v>
      </c>
      <c r="H403" s="20">
        <f t="shared" si="14"/>
        <v>98.04411893000076</v>
      </c>
    </row>
    <row r="404" spans="1:8" ht="15" customHeight="1">
      <c r="A404" s="34" t="s">
        <v>28</v>
      </c>
      <c r="B404" s="21"/>
      <c r="C404" s="21"/>
      <c r="D404" s="35" t="s">
        <v>29</v>
      </c>
      <c r="E404" s="23">
        <v>834</v>
      </c>
      <c r="F404" s="135">
        <v>2034.23</v>
      </c>
      <c r="G404" s="135">
        <v>2034.23</v>
      </c>
      <c r="H404" s="24">
        <f t="shared" si="14"/>
        <v>100</v>
      </c>
    </row>
    <row r="405" spans="1:8" ht="15" customHeight="1">
      <c r="A405" s="21" t="s">
        <v>30</v>
      </c>
      <c r="B405" s="21"/>
      <c r="C405" s="21"/>
      <c r="D405" s="35" t="s">
        <v>31</v>
      </c>
      <c r="E405" s="23">
        <v>291304</v>
      </c>
      <c r="F405" s="135">
        <v>273759.18</v>
      </c>
      <c r="G405" s="135">
        <v>273742.24</v>
      </c>
      <c r="H405" s="24">
        <f t="shared" si="14"/>
        <v>99.99381207965337</v>
      </c>
    </row>
    <row r="406" spans="1:8" ht="15" customHeight="1">
      <c r="A406" s="34" t="s">
        <v>32</v>
      </c>
      <c r="B406" s="21"/>
      <c r="C406" s="21"/>
      <c r="D406" s="14" t="s">
        <v>33</v>
      </c>
      <c r="E406" s="23">
        <v>22782</v>
      </c>
      <c r="F406" s="135">
        <v>22560.1</v>
      </c>
      <c r="G406" s="135">
        <v>22560.1</v>
      </c>
      <c r="H406" s="24">
        <f t="shared" si="14"/>
        <v>100</v>
      </c>
    </row>
    <row r="407" spans="1:8" ht="15" customHeight="1">
      <c r="A407" s="34" t="s">
        <v>34</v>
      </c>
      <c r="B407" s="21"/>
      <c r="C407" s="21"/>
      <c r="D407" s="14" t="s">
        <v>35</v>
      </c>
      <c r="E407" s="23">
        <v>56505</v>
      </c>
      <c r="F407" s="135">
        <v>50590.54</v>
      </c>
      <c r="G407" s="135">
        <v>50590.54</v>
      </c>
      <c r="H407" s="24">
        <f t="shared" si="14"/>
        <v>100</v>
      </c>
    </row>
    <row r="408" spans="1:8" ht="15" customHeight="1">
      <c r="A408" s="21" t="s">
        <v>36</v>
      </c>
      <c r="B408" s="21"/>
      <c r="C408" s="21"/>
      <c r="D408" s="14" t="s">
        <v>37</v>
      </c>
      <c r="E408" s="23">
        <v>7695</v>
      </c>
      <c r="F408" s="135">
        <v>7271.94</v>
      </c>
      <c r="G408" s="135">
        <v>7271.94</v>
      </c>
      <c r="H408" s="24">
        <f t="shared" si="14"/>
        <v>100</v>
      </c>
    </row>
    <row r="409" spans="1:8" ht="15" customHeight="1">
      <c r="A409" s="21" t="s">
        <v>40</v>
      </c>
      <c r="B409" s="21"/>
      <c r="C409" s="21"/>
      <c r="D409" s="14" t="s">
        <v>41</v>
      </c>
      <c r="E409" s="23">
        <v>27310</v>
      </c>
      <c r="F409" s="135">
        <v>29187.38</v>
      </c>
      <c r="G409" s="135">
        <v>26438.52</v>
      </c>
      <c r="H409" s="24">
        <f t="shared" si="14"/>
        <v>90.58202551924839</v>
      </c>
    </row>
    <row r="410" spans="1:8" ht="15" customHeight="1">
      <c r="A410" s="34" t="s">
        <v>150</v>
      </c>
      <c r="B410" s="21"/>
      <c r="C410" s="21"/>
      <c r="D410" s="35" t="s">
        <v>130</v>
      </c>
      <c r="E410" s="23">
        <v>406</v>
      </c>
      <c r="F410" s="135">
        <f>E410</f>
        <v>406</v>
      </c>
      <c r="G410" s="135">
        <v>404.21</v>
      </c>
      <c r="H410" s="24">
        <f t="shared" si="14"/>
        <v>99.55911330049261</v>
      </c>
    </row>
    <row r="411" spans="1:8" ht="15" customHeight="1">
      <c r="A411" s="21" t="s">
        <v>44</v>
      </c>
      <c r="B411" s="21"/>
      <c r="C411" s="21"/>
      <c r="D411" s="14" t="s">
        <v>45</v>
      </c>
      <c r="E411" s="23">
        <v>3420</v>
      </c>
      <c r="F411" s="135">
        <v>7299.6</v>
      </c>
      <c r="G411" s="135">
        <v>7299.6</v>
      </c>
      <c r="H411" s="24">
        <f t="shared" si="14"/>
        <v>100</v>
      </c>
    </row>
    <row r="412" spans="1:8" ht="15" customHeight="1">
      <c r="A412" s="34" t="s">
        <v>14</v>
      </c>
      <c r="B412" s="21"/>
      <c r="C412" s="21"/>
      <c r="D412" s="14" t="s">
        <v>15</v>
      </c>
      <c r="E412" s="23">
        <v>93370</v>
      </c>
      <c r="F412" s="135">
        <v>84474.29</v>
      </c>
      <c r="G412" s="135">
        <v>77484.9</v>
      </c>
      <c r="H412" s="24">
        <f t="shared" si="14"/>
        <v>91.72601509879514</v>
      </c>
    </row>
    <row r="413" spans="1:8" ht="15" customHeight="1">
      <c r="A413" s="21" t="s">
        <v>46</v>
      </c>
      <c r="B413" s="21"/>
      <c r="C413" s="21"/>
      <c r="D413" s="14" t="s">
        <v>47</v>
      </c>
      <c r="E413" s="23">
        <v>2030</v>
      </c>
      <c r="F413" s="135">
        <v>240.18</v>
      </c>
      <c r="G413" s="135">
        <v>240.18</v>
      </c>
      <c r="H413" s="24">
        <f t="shared" si="14"/>
        <v>100</v>
      </c>
    </row>
    <row r="414" spans="1:8" ht="15" customHeight="1">
      <c r="A414" s="34" t="s">
        <v>48</v>
      </c>
      <c r="B414" s="21"/>
      <c r="C414" s="21"/>
      <c r="D414" s="14" t="s">
        <v>49</v>
      </c>
      <c r="E414" s="23">
        <v>7359</v>
      </c>
      <c r="F414" s="135">
        <v>346</v>
      </c>
      <c r="G414" s="135">
        <v>346</v>
      </c>
      <c r="H414" s="24">
        <f t="shared" si="14"/>
        <v>100</v>
      </c>
    </row>
    <row r="415" spans="1:8" ht="15" customHeight="1">
      <c r="A415" s="34" t="s">
        <v>50</v>
      </c>
      <c r="B415" s="21"/>
      <c r="C415" s="21"/>
      <c r="D415" s="14" t="s">
        <v>51</v>
      </c>
      <c r="E415" s="23">
        <v>20684</v>
      </c>
      <c r="F415" s="135">
        <f>E415</f>
        <v>20684</v>
      </c>
      <c r="G415" s="135">
        <f>F415</f>
        <v>20684</v>
      </c>
      <c r="H415" s="24">
        <f t="shared" si="14"/>
        <v>100</v>
      </c>
    </row>
    <row r="416" spans="1:8" ht="36.75" customHeight="1">
      <c r="A416" s="124" t="s">
        <v>247</v>
      </c>
      <c r="B416" s="124"/>
      <c r="C416" s="18" t="s">
        <v>248</v>
      </c>
      <c r="D416" s="13"/>
      <c r="E416" s="61">
        <f>SUM(E417:E431)</f>
        <v>482278</v>
      </c>
      <c r="F416" s="61">
        <f>SUM(F417:F432)</f>
        <v>498854.39999999997</v>
      </c>
      <c r="G416" s="61">
        <f>SUM(G417:G432)</f>
        <v>493573.6099999999</v>
      </c>
      <c r="H416" s="20">
        <f aca="true" t="shared" si="15" ref="H416:H447">G416/F416*100</f>
        <v>98.94141657365356</v>
      </c>
    </row>
    <row r="417" spans="1:8" ht="15" customHeight="1">
      <c r="A417" s="34" t="s">
        <v>28</v>
      </c>
      <c r="B417" s="21"/>
      <c r="C417" s="21"/>
      <c r="D417" s="35" t="s">
        <v>29</v>
      </c>
      <c r="E417" s="66">
        <v>906</v>
      </c>
      <c r="F417" s="66">
        <v>906</v>
      </c>
      <c r="G417" s="66">
        <v>906</v>
      </c>
      <c r="H417" s="24">
        <f t="shared" si="15"/>
        <v>100</v>
      </c>
    </row>
    <row r="418" spans="1:8" ht="15" customHeight="1">
      <c r="A418" s="21" t="s">
        <v>30</v>
      </c>
      <c r="B418" s="21"/>
      <c r="C418" s="21"/>
      <c r="D418" s="35" t="s">
        <v>31</v>
      </c>
      <c r="E418" s="66">
        <v>331684</v>
      </c>
      <c r="F418" s="66">
        <v>335387</v>
      </c>
      <c r="G418" s="66">
        <v>334402.55</v>
      </c>
      <c r="H418" s="24">
        <f t="shared" si="15"/>
        <v>99.70647341727616</v>
      </c>
    </row>
    <row r="419" spans="1:8" ht="15" customHeight="1">
      <c r="A419" s="34" t="s">
        <v>32</v>
      </c>
      <c r="B419" s="21"/>
      <c r="C419" s="21"/>
      <c r="D419" s="14" t="s">
        <v>33</v>
      </c>
      <c r="E419" s="66">
        <v>23571</v>
      </c>
      <c r="F419" s="66">
        <v>22743.18</v>
      </c>
      <c r="G419" s="66">
        <v>22743.18</v>
      </c>
      <c r="H419" s="24">
        <f t="shared" si="15"/>
        <v>100</v>
      </c>
    </row>
    <row r="420" spans="1:8" ht="15" customHeight="1">
      <c r="A420" s="34" t="s">
        <v>34</v>
      </c>
      <c r="B420" s="21"/>
      <c r="C420" s="21"/>
      <c r="D420" s="14" t="s">
        <v>35</v>
      </c>
      <c r="E420" s="66">
        <v>59477</v>
      </c>
      <c r="F420" s="66">
        <v>58910.9</v>
      </c>
      <c r="G420" s="66">
        <v>58715.53</v>
      </c>
      <c r="H420" s="24">
        <f t="shared" si="15"/>
        <v>99.66836357957524</v>
      </c>
    </row>
    <row r="421" spans="1:8" ht="15" customHeight="1">
      <c r="A421" s="21" t="s">
        <v>36</v>
      </c>
      <c r="B421" s="21"/>
      <c r="C421" s="21"/>
      <c r="D421" s="14" t="s">
        <v>37</v>
      </c>
      <c r="E421" s="66">
        <v>8218</v>
      </c>
      <c r="F421" s="66">
        <v>8572.1</v>
      </c>
      <c r="G421" s="66">
        <v>8572.06</v>
      </c>
      <c r="H421" s="24">
        <f t="shared" si="15"/>
        <v>99.99953336988602</v>
      </c>
    </row>
    <row r="422" spans="1:8" ht="15" customHeight="1">
      <c r="A422" s="21" t="s">
        <v>40</v>
      </c>
      <c r="B422" s="21"/>
      <c r="C422" s="21"/>
      <c r="D422" s="14" t="s">
        <v>41</v>
      </c>
      <c r="E422" s="66">
        <v>6619</v>
      </c>
      <c r="F422" s="66">
        <v>10374.82</v>
      </c>
      <c r="G422" s="66">
        <v>10247.69</v>
      </c>
      <c r="H422" s="24">
        <f t="shared" si="15"/>
        <v>98.77462934296692</v>
      </c>
    </row>
    <row r="423" spans="1:8" ht="15" customHeight="1">
      <c r="A423" s="34" t="s">
        <v>131</v>
      </c>
      <c r="B423" s="21"/>
      <c r="C423" s="21"/>
      <c r="D423" s="35" t="s">
        <v>132</v>
      </c>
      <c r="E423" s="66">
        <v>3589</v>
      </c>
      <c r="F423" s="66">
        <v>3589</v>
      </c>
      <c r="G423" s="66">
        <v>3347.74</v>
      </c>
      <c r="H423" s="24">
        <f t="shared" si="15"/>
        <v>93.2777932571747</v>
      </c>
    </row>
    <row r="424" spans="1:8" ht="15" customHeight="1">
      <c r="A424" s="34" t="s">
        <v>42</v>
      </c>
      <c r="B424" s="21"/>
      <c r="C424" s="21"/>
      <c r="D424" s="14" t="s">
        <v>43</v>
      </c>
      <c r="E424" s="66">
        <v>9900</v>
      </c>
      <c r="F424" s="66">
        <v>13900</v>
      </c>
      <c r="G424" s="66">
        <v>11139.6</v>
      </c>
      <c r="H424" s="24">
        <f t="shared" si="15"/>
        <v>80.14100719424461</v>
      </c>
    </row>
    <row r="425" spans="1:8" ht="15" customHeight="1">
      <c r="A425" s="21" t="s">
        <v>44</v>
      </c>
      <c r="B425" s="21"/>
      <c r="C425" s="21"/>
      <c r="D425" s="14" t="s">
        <v>45</v>
      </c>
      <c r="E425" s="66">
        <v>2636</v>
      </c>
      <c r="F425" s="66">
        <v>1948</v>
      </c>
      <c r="G425" s="66">
        <v>1948</v>
      </c>
      <c r="H425" s="24">
        <f t="shared" si="15"/>
        <v>100</v>
      </c>
    </row>
    <row r="426" spans="1:8" ht="15" customHeight="1">
      <c r="A426" s="72" t="s">
        <v>104</v>
      </c>
      <c r="B426" s="131"/>
      <c r="C426" s="132"/>
      <c r="D426" s="35" t="s">
        <v>105</v>
      </c>
      <c r="E426" s="66"/>
      <c r="F426" s="66">
        <v>825</v>
      </c>
      <c r="G426" s="66">
        <v>825</v>
      </c>
      <c r="H426" s="24">
        <f t="shared" si="15"/>
        <v>100</v>
      </c>
    </row>
    <row r="427" spans="1:8" ht="15" customHeight="1">
      <c r="A427" s="34" t="s">
        <v>14</v>
      </c>
      <c r="B427" s="21"/>
      <c r="C427" s="21"/>
      <c r="D427" s="14" t="s">
        <v>15</v>
      </c>
      <c r="E427" s="66">
        <v>8209</v>
      </c>
      <c r="F427" s="66">
        <v>11337.61</v>
      </c>
      <c r="G427" s="66">
        <v>10454.55</v>
      </c>
      <c r="H427" s="24">
        <f t="shared" si="15"/>
        <v>92.2112332316952</v>
      </c>
    </row>
    <row r="428" spans="1:8" ht="15" customHeight="1">
      <c r="A428" s="34" t="s">
        <v>107</v>
      </c>
      <c r="B428" s="21"/>
      <c r="C428" s="21"/>
      <c r="D428" s="35" t="s">
        <v>108</v>
      </c>
      <c r="E428" s="66">
        <v>1284</v>
      </c>
      <c r="F428" s="66">
        <v>1140.79</v>
      </c>
      <c r="G428" s="66">
        <v>1140.79</v>
      </c>
      <c r="H428" s="24">
        <f t="shared" si="15"/>
        <v>100</v>
      </c>
    </row>
    <row r="429" spans="1:8" ht="15" customHeight="1">
      <c r="A429" s="21" t="s">
        <v>46</v>
      </c>
      <c r="B429" s="21"/>
      <c r="C429" s="21"/>
      <c r="D429" s="14" t="s">
        <v>47</v>
      </c>
      <c r="E429" s="66">
        <v>2045</v>
      </c>
      <c r="F429" s="66">
        <v>1045</v>
      </c>
      <c r="G429" s="66">
        <v>955.92</v>
      </c>
      <c r="H429" s="24">
        <f t="shared" si="15"/>
        <v>91.47559808612439</v>
      </c>
    </row>
    <row r="430" spans="1:8" ht="15" customHeight="1">
      <c r="A430" s="34" t="s">
        <v>48</v>
      </c>
      <c r="B430" s="21"/>
      <c r="C430" s="21"/>
      <c r="D430" s="14" t="s">
        <v>49</v>
      </c>
      <c r="E430" s="66">
        <v>178</v>
      </c>
      <c r="F430" s="66">
        <v>213</v>
      </c>
      <c r="G430" s="66">
        <v>213</v>
      </c>
      <c r="H430" s="24">
        <f t="shared" si="15"/>
        <v>100</v>
      </c>
    </row>
    <row r="431" spans="1:8" ht="15" customHeight="1">
      <c r="A431" s="34" t="s">
        <v>50</v>
      </c>
      <c r="B431" s="21"/>
      <c r="C431" s="21"/>
      <c r="D431" s="14" t="s">
        <v>51</v>
      </c>
      <c r="E431" s="66">
        <v>23962</v>
      </c>
      <c r="F431" s="66">
        <v>23962</v>
      </c>
      <c r="G431" s="66">
        <v>23962</v>
      </c>
      <c r="H431" s="24">
        <f t="shared" si="15"/>
        <v>100</v>
      </c>
    </row>
    <row r="432" spans="1:8" ht="15" customHeight="1">
      <c r="A432" s="72" t="s">
        <v>88</v>
      </c>
      <c r="B432" s="73"/>
      <c r="C432" s="74"/>
      <c r="D432" s="35" t="s">
        <v>89</v>
      </c>
      <c r="E432" s="66"/>
      <c r="F432" s="66">
        <v>4000</v>
      </c>
      <c r="G432" s="66">
        <v>4000</v>
      </c>
      <c r="H432" s="24">
        <f t="shared" si="15"/>
        <v>100</v>
      </c>
    </row>
    <row r="433" spans="1:8" ht="18.75" customHeight="1">
      <c r="A433" s="25" t="s">
        <v>249</v>
      </c>
      <c r="B433" s="25"/>
      <c r="C433" s="18" t="s">
        <v>250</v>
      </c>
      <c r="D433" s="26"/>
      <c r="E433" s="61">
        <f>SUM(E434:E449)</f>
        <v>682964</v>
      </c>
      <c r="F433" s="61">
        <f>SUM(F434:F449)</f>
        <v>695369.6</v>
      </c>
      <c r="G433" s="61">
        <f>SUM(G434:G449)</f>
        <v>694817.35</v>
      </c>
      <c r="H433" s="20">
        <f t="shared" si="15"/>
        <v>99.92058180282831</v>
      </c>
    </row>
    <row r="434" spans="1:8" ht="15" customHeight="1">
      <c r="A434" s="34" t="s">
        <v>28</v>
      </c>
      <c r="B434" s="21"/>
      <c r="C434" s="21"/>
      <c r="D434" s="35" t="s">
        <v>29</v>
      </c>
      <c r="E434" s="66">
        <v>1110</v>
      </c>
      <c r="F434" s="57">
        <f>E434</f>
        <v>1110</v>
      </c>
      <c r="G434" s="66">
        <v>1110</v>
      </c>
      <c r="H434" s="24">
        <f t="shared" si="15"/>
        <v>100</v>
      </c>
    </row>
    <row r="435" spans="1:8" ht="15" customHeight="1">
      <c r="A435" s="21" t="s">
        <v>30</v>
      </c>
      <c r="B435" s="21"/>
      <c r="C435" s="21"/>
      <c r="D435" s="35" t="s">
        <v>31</v>
      </c>
      <c r="E435" s="66">
        <v>361651</v>
      </c>
      <c r="F435" s="57">
        <v>360265.09</v>
      </c>
      <c r="G435" s="57">
        <v>360147.22</v>
      </c>
      <c r="H435" s="24">
        <f t="shared" si="15"/>
        <v>99.96728242528299</v>
      </c>
    </row>
    <row r="436" spans="1:8" ht="15" customHeight="1">
      <c r="A436" s="34" t="s">
        <v>32</v>
      </c>
      <c r="B436" s="21"/>
      <c r="C436" s="21"/>
      <c r="D436" s="14" t="s">
        <v>33</v>
      </c>
      <c r="E436" s="66">
        <v>27959</v>
      </c>
      <c r="F436" s="57">
        <v>28664.91</v>
      </c>
      <c r="G436" s="57">
        <v>28664.91</v>
      </c>
      <c r="H436" s="24">
        <f t="shared" si="15"/>
        <v>100</v>
      </c>
    </row>
    <row r="437" spans="1:8" ht="15" customHeight="1">
      <c r="A437" s="34" t="s">
        <v>34</v>
      </c>
      <c r="B437" s="21"/>
      <c r="C437" s="21"/>
      <c r="D437" s="14" t="s">
        <v>35</v>
      </c>
      <c r="E437" s="66">
        <v>64912</v>
      </c>
      <c r="F437" s="57">
        <f>E437</f>
        <v>64912</v>
      </c>
      <c r="G437" s="57">
        <v>64659.11</v>
      </c>
      <c r="H437" s="24">
        <f t="shared" si="15"/>
        <v>99.6104110179936</v>
      </c>
    </row>
    <row r="438" spans="1:8" ht="15" customHeight="1">
      <c r="A438" s="21" t="s">
        <v>36</v>
      </c>
      <c r="B438" s="21"/>
      <c r="C438" s="21"/>
      <c r="D438" s="14" t="s">
        <v>37</v>
      </c>
      <c r="E438" s="66">
        <v>8784</v>
      </c>
      <c r="F438" s="57">
        <v>9464</v>
      </c>
      <c r="G438" s="57">
        <v>9463.92</v>
      </c>
      <c r="H438" s="24">
        <f t="shared" si="15"/>
        <v>99.9991546914624</v>
      </c>
    </row>
    <row r="439" spans="1:8" ht="15" customHeight="1">
      <c r="A439" s="21" t="s">
        <v>40</v>
      </c>
      <c r="B439" s="21"/>
      <c r="C439" s="21"/>
      <c r="D439" s="14" t="s">
        <v>41</v>
      </c>
      <c r="E439" s="66">
        <v>43726</v>
      </c>
      <c r="F439" s="57">
        <v>48299</v>
      </c>
      <c r="G439" s="66">
        <v>48299</v>
      </c>
      <c r="H439" s="24">
        <f t="shared" si="15"/>
        <v>100</v>
      </c>
    </row>
    <row r="440" spans="1:8" ht="15" customHeight="1">
      <c r="A440" s="34" t="s">
        <v>206</v>
      </c>
      <c r="B440" s="21"/>
      <c r="C440" s="21"/>
      <c r="D440" s="35" t="s">
        <v>130</v>
      </c>
      <c r="E440" s="66">
        <v>507</v>
      </c>
      <c r="F440" s="57">
        <f>E440</f>
        <v>507</v>
      </c>
      <c r="G440" s="66">
        <v>506.98</v>
      </c>
      <c r="H440" s="24">
        <f t="shared" si="15"/>
        <v>99.99605522682447</v>
      </c>
    </row>
    <row r="441" spans="1:8" ht="15" customHeight="1">
      <c r="A441" s="34" t="s">
        <v>131</v>
      </c>
      <c r="B441" s="21"/>
      <c r="C441" s="21"/>
      <c r="D441" s="35" t="s">
        <v>132</v>
      </c>
      <c r="E441" s="66">
        <v>2030</v>
      </c>
      <c r="F441" s="57">
        <f>E441</f>
        <v>2030</v>
      </c>
      <c r="G441" s="66">
        <v>2029.96</v>
      </c>
      <c r="H441" s="24">
        <f t="shared" si="15"/>
        <v>99.99802955665025</v>
      </c>
    </row>
    <row r="442" spans="1:8" ht="15" customHeight="1">
      <c r="A442" s="34" t="s">
        <v>42</v>
      </c>
      <c r="B442" s="21"/>
      <c r="C442" s="21"/>
      <c r="D442" s="14" t="s">
        <v>43</v>
      </c>
      <c r="E442" s="66">
        <v>120885</v>
      </c>
      <c r="F442" s="57">
        <v>137977</v>
      </c>
      <c r="G442" s="66">
        <v>137906.02</v>
      </c>
      <c r="H442" s="24">
        <f t="shared" si="15"/>
        <v>99.94855664349855</v>
      </c>
    </row>
    <row r="443" spans="1:8" ht="16.5" customHeight="1">
      <c r="A443" s="21" t="s">
        <v>44</v>
      </c>
      <c r="B443" s="21"/>
      <c r="C443" s="21"/>
      <c r="D443" s="14" t="s">
        <v>45</v>
      </c>
      <c r="E443" s="66">
        <v>5141</v>
      </c>
      <c r="F443" s="57">
        <v>7141</v>
      </c>
      <c r="G443" s="66">
        <v>7140.92</v>
      </c>
      <c r="H443" s="24">
        <f t="shared" si="15"/>
        <v>99.99887970872426</v>
      </c>
    </row>
    <row r="444" spans="1:8" ht="16.5" customHeight="1">
      <c r="A444" s="72" t="s">
        <v>104</v>
      </c>
      <c r="B444" s="73"/>
      <c r="C444" s="74"/>
      <c r="D444" s="35" t="s">
        <v>105</v>
      </c>
      <c r="E444" s="66"/>
      <c r="F444" s="57">
        <v>1050</v>
      </c>
      <c r="G444" s="66">
        <v>1044</v>
      </c>
      <c r="H444" s="24">
        <f t="shared" si="15"/>
        <v>99.42857142857143</v>
      </c>
    </row>
    <row r="445" spans="1:8" ht="14.25" customHeight="1">
      <c r="A445" s="34" t="s">
        <v>14</v>
      </c>
      <c r="B445" s="21"/>
      <c r="C445" s="21"/>
      <c r="D445" s="14" t="s">
        <v>15</v>
      </c>
      <c r="E445" s="66">
        <v>21493</v>
      </c>
      <c r="F445" s="57">
        <v>11279.6</v>
      </c>
      <c r="G445" s="66">
        <v>11231.16</v>
      </c>
      <c r="H445" s="24">
        <f t="shared" si="15"/>
        <v>99.57055214723925</v>
      </c>
    </row>
    <row r="446" spans="1:8" ht="17.25" customHeight="1">
      <c r="A446" s="34" t="s">
        <v>107</v>
      </c>
      <c r="B446" s="21"/>
      <c r="C446" s="21"/>
      <c r="D446" s="35" t="s">
        <v>108</v>
      </c>
      <c r="E446" s="66">
        <v>1200</v>
      </c>
      <c r="F446" s="57">
        <v>250</v>
      </c>
      <c r="G446" s="66">
        <v>194.15</v>
      </c>
      <c r="H446" s="24">
        <f t="shared" si="15"/>
        <v>77.66000000000001</v>
      </c>
    </row>
    <row r="447" spans="1:8" ht="15.75" customHeight="1">
      <c r="A447" s="21" t="s">
        <v>46</v>
      </c>
      <c r="B447" s="21"/>
      <c r="C447" s="21"/>
      <c r="D447" s="14" t="s">
        <v>47</v>
      </c>
      <c r="E447" s="66">
        <v>523</v>
      </c>
      <c r="F447" s="57"/>
      <c r="G447" s="66"/>
      <c r="H447" s="24"/>
    </row>
    <row r="448" spans="1:8" ht="16.5" customHeight="1">
      <c r="A448" s="34" t="s">
        <v>48</v>
      </c>
      <c r="B448" s="21"/>
      <c r="C448" s="21"/>
      <c r="D448" s="14" t="s">
        <v>49</v>
      </c>
      <c r="E448" s="66">
        <v>1000</v>
      </c>
      <c r="F448" s="57">
        <v>377</v>
      </c>
      <c r="G448" s="66">
        <v>377</v>
      </c>
      <c r="H448" s="24">
        <f aca="true" t="shared" si="16" ref="H448:H462">G448/F448*100</f>
        <v>100</v>
      </c>
    </row>
    <row r="449" spans="1:8" ht="15.75" customHeight="1">
      <c r="A449" s="34" t="s">
        <v>50</v>
      </c>
      <c r="B449" s="21"/>
      <c r="C449" s="21"/>
      <c r="D449" s="14" t="s">
        <v>51</v>
      </c>
      <c r="E449" s="66">
        <v>22043</v>
      </c>
      <c r="F449" s="57">
        <f>E449</f>
        <v>22043</v>
      </c>
      <c r="G449" s="57">
        <f>F449</f>
        <v>22043</v>
      </c>
      <c r="H449" s="24">
        <f t="shared" si="16"/>
        <v>100</v>
      </c>
    </row>
    <row r="450" spans="1:8" ht="18" customHeight="1">
      <c r="A450" s="25" t="s">
        <v>251</v>
      </c>
      <c r="B450" s="25"/>
      <c r="C450" s="18" t="s">
        <v>252</v>
      </c>
      <c r="D450" s="26"/>
      <c r="E450" s="62">
        <f>SUM(E451:E456)</f>
        <v>785650</v>
      </c>
      <c r="F450" s="62">
        <f>SUM(F451:F456)</f>
        <v>1125746.6</v>
      </c>
      <c r="G450" s="62">
        <f>SUM(G451:G456)</f>
        <v>1082425.9</v>
      </c>
      <c r="H450" s="20">
        <f t="shared" si="16"/>
        <v>96.15182493111682</v>
      </c>
    </row>
    <row r="451" spans="1:8" ht="27.75" customHeight="1">
      <c r="A451" s="44" t="s">
        <v>155</v>
      </c>
      <c r="B451" s="44"/>
      <c r="C451" s="44"/>
      <c r="D451" s="78" t="s">
        <v>253</v>
      </c>
      <c r="E451" s="68"/>
      <c r="F451" s="68">
        <v>2802.55</v>
      </c>
      <c r="G451" s="68">
        <v>2802.55</v>
      </c>
      <c r="H451" s="24">
        <f t="shared" si="16"/>
        <v>100</v>
      </c>
    </row>
    <row r="452" spans="1:8" ht="28.5" customHeight="1">
      <c r="A452" s="44" t="s">
        <v>155</v>
      </c>
      <c r="B452" s="44"/>
      <c r="C452" s="44"/>
      <c r="D452" s="78" t="s">
        <v>254</v>
      </c>
      <c r="E452" s="68"/>
      <c r="F452" s="68">
        <v>1317.36</v>
      </c>
      <c r="G452" s="68">
        <v>1317.36</v>
      </c>
      <c r="H452" s="24">
        <f t="shared" si="16"/>
        <v>100</v>
      </c>
    </row>
    <row r="453" spans="1:8" ht="15" customHeight="1">
      <c r="A453" s="27" t="s">
        <v>255</v>
      </c>
      <c r="B453" s="27"/>
      <c r="C453" s="27"/>
      <c r="D453" s="14" t="s">
        <v>256</v>
      </c>
      <c r="E453" s="68">
        <v>11650</v>
      </c>
      <c r="F453" s="68">
        <v>190450</v>
      </c>
      <c r="G453" s="63">
        <v>190265.67</v>
      </c>
      <c r="H453" s="24">
        <f t="shared" si="16"/>
        <v>99.90321344184827</v>
      </c>
    </row>
    <row r="454" spans="1:8" ht="15" customHeight="1">
      <c r="A454" s="27" t="s">
        <v>255</v>
      </c>
      <c r="B454" s="27"/>
      <c r="C454" s="27"/>
      <c r="D454" s="35" t="s">
        <v>257</v>
      </c>
      <c r="E454" s="68">
        <v>526707</v>
      </c>
      <c r="F454" s="68">
        <v>632649.66</v>
      </c>
      <c r="G454" s="63">
        <v>603295.36</v>
      </c>
      <c r="H454" s="24">
        <f t="shared" si="16"/>
        <v>95.36010182950227</v>
      </c>
    </row>
    <row r="455" spans="1:8" ht="15" customHeight="1">
      <c r="A455" s="27" t="s">
        <v>255</v>
      </c>
      <c r="B455" s="27"/>
      <c r="C455" s="27"/>
      <c r="D455" s="35" t="s">
        <v>258</v>
      </c>
      <c r="E455" s="68">
        <v>247293</v>
      </c>
      <c r="F455" s="68">
        <v>297527.03</v>
      </c>
      <c r="G455" s="63">
        <v>283744.96</v>
      </c>
      <c r="H455" s="24">
        <f t="shared" si="16"/>
        <v>95.36779229772837</v>
      </c>
    </row>
    <row r="456" spans="1:8" ht="15" customHeight="1">
      <c r="A456" s="21" t="s">
        <v>40</v>
      </c>
      <c r="B456" s="21"/>
      <c r="C456" s="21"/>
      <c r="D456" s="14" t="s">
        <v>41</v>
      </c>
      <c r="E456" s="68"/>
      <c r="F456" s="68">
        <v>1000</v>
      </c>
      <c r="G456" s="63">
        <v>1000</v>
      </c>
      <c r="H456" s="24">
        <f t="shared" si="16"/>
        <v>100</v>
      </c>
    </row>
    <row r="457" spans="1:8" ht="17.25" customHeight="1">
      <c r="A457" s="25" t="s">
        <v>66</v>
      </c>
      <c r="B457" s="25"/>
      <c r="C457" s="18" t="s">
        <v>259</v>
      </c>
      <c r="D457" s="26"/>
      <c r="E457" s="62">
        <f>SUM(E458)</f>
        <v>3065</v>
      </c>
      <c r="F457" s="62">
        <f>SUM(F458)</f>
        <v>3065</v>
      </c>
      <c r="G457" s="62">
        <f>SUM(G458)</f>
        <v>3065</v>
      </c>
      <c r="H457" s="20">
        <f t="shared" si="16"/>
        <v>100</v>
      </c>
    </row>
    <row r="458" spans="1:8" ht="15" customHeight="1">
      <c r="A458" s="148" t="s">
        <v>260</v>
      </c>
      <c r="B458" s="27"/>
      <c r="C458" s="27"/>
      <c r="D458" s="35" t="s">
        <v>51</v>
      </c>
      <c r="E458" s="68">
        <v>3065</v>
      </c>
      <c r="F458" s="68">
        <v>3065</v>
      </c>
      <c r="G458" s="68">
        <v>3065</v>
      </c>
      <c r="H458" s="24">
        <f t="shared" si="16"/>
        <v>100</v>
      </c>
    </row>
    <row r="459" spans="1:8" ht="32.25" customHeight="1">
      <c r="A459" s="101" t="s">
        <v>261</v>
      </c>
      <c r="B459" s="12" t="s">
        <v>262</v>
      </c>
      <c r="C459" s="30"/>
      <c r="D459" s="12"/>
      <c r="E459" s="102">
        <f>E460+E462+E465</f>
        <v>28000</v>
      </c>
      <c r="F459" s="102">
        <f>F460+F462+F465</f>
        <v>32000</v>
      </c>
      <c r="G459" s="102">
        <f>G460+G462+G465</f>
        <v>30473</v>
      </c>
      <c r="H459" s="16">
        <f t="shared" si="16"/>
        <v>95.22812499999999</v>
      </c>
    </row>
    <row r="460" spans="1:8" ht="36" customHeight="1">
      <c r="A460" s="17" t="s">
        <v>263</v>
      </c>
      <c r="B460" s="17"/>
      <c r="C460" s="18" t="s">
        <v>264</v>
      </c>
      <c r="D460" s="171"/>
      <c r="E460" s="33">
        <v>23000</v>
      </c>
      <c r="F460" s="33">
        <f>SUM(F461:F461)</f>
        <v>23000</v>
      </c>
      <c r="G460" s="33">
        <f>SUM(G461:G461)</f>
        <v>21700</v>
      </c>
      <c r="H460" s="20">
        <f t="shared" si="16"/>
        <v>94.34782608695652</v>
      </c>
    </row>
    <row r="461" spans="1:8" ht="33.75" customHeight="1">
      <c r="A461" s="172" t="s">
        <v>199</v>
      </c>
      <c r="B461" s="172"/>
      <c r="C461" s="172"/>
      <c r="D461" s="28" t="s">
        <v>200</v>
      </c>
      <c r="E461" s="22">
        <f>SUM(E460)</f>
        <v>23000</v>
      </c>
      <c r="F461" s="22">
        <v>23000</v>
      </c>
      <c r="G461" s="29">
        <v>21700</v>
      </c>
      <c r="H461" s="24">
        <f t="shared" si="16"/>
        <v>94.34782608695652</v>
      </c>
    </row>
    <row r="462" spans="1:8" ht="18" customHeight="1">
      <c r="A462" s="120" t="s">
        <v>265</v>
      </c>
      <c r="B462" s="120"/>
      <c r="C462" s="18" t="s">
        <v>266</v>
      </c>
      <c r="D462" s="171"/>
      <c r="E462" s="33">
        <f>SUM(E463:E464)</f>
        <v>5000</v>
      </c>
      <c r="F462" s="33">
        <f>SUM(F463:F464)</f>
        <v>5000</v>
      </c>
      <c r="G462" s="33">
        <f>SUM(G463:G464)</f>
        <v>5000</v>
      </c>
      <c r="H462" s="20">
        <f t="shared" si="16"/>
        <v>100</v>
      </c>
    </row>
    <row r="463" spans="1:8" ht="15" customHeight="1">
      <c r="A463" s="173" t="s">
        <v>40</v>
      </c>
      <c r="B463" s="44"/>
      <c r="C463" s="44"/>
      <c r="D463" s="79" t="s">
        <v>41</v>
      </c>
      <c r="E463" s="29">
        <v>2500</v>
      </c>
      <c r="F463" s="29"/>
      <c r="G463" s="29"/>
      <c r="H463" s="24"/>
    </row>
    <row r="464" spans="1:8" ht="15" customHeight="1">
      <c r="A464" s="27" t="s">
        <v>14</v>
      </c>
      <c r="B464" s="27"/>
      <c r="C464" s="27"/>
      <c r="D464" s="14" t="s">
        <v>15</v>
      </c>
      <c r="E464" s="23">
        <v>2500</v>
      </c>
      <c r="F464" s="23">
        <v>5000</v>
      </c>
      <c r="G464" s="23">
        <v>5000</v>
      </c>
      <c r="H464" s="24">
        <f aca="true" t="shared" si="17" ref="H464:H488">G464/F464*100</f>
        <v>100</v>
      </c>
    </row>
    <row r="465" spans="1:8" ht="17.25" customHeight="1">
      <c r="A465" s="153" t="s">
        <v>66</v>
      </c>
      <c r="B465" s="17"/>
      <c r="C465" s="18" t="s">
        <v>267</v>
      </c>
      <c r="D465" s="171"/>
      <c r="E465" s="33">
        <f>SUM(E466:E467)</f>
        <v>0</v>
      </c>
      <c r="F465" s="33">
        <f>SUM(F466:F467)</f>
        <v>4000</v>
      </c>
      <c r="G465" s="33">
        <f>SUM(G466:G467)</f>
        <v>3773</v>
      </c>
      <c r="H465" s="20">
        <f t="shared" si="17"/>
        <v>94.325</v>
      </c>
    </row>
    <row r="466" spans="1:8" ht="15" customHeight="1">
      <c r="A466" s="34" t="s">
        <v>38</v>
      </c>
      <c r="B466" s="21"/>
      <c r="C466" s="21"/>
      <c r="D466" s="79" t="s">
        <v>39</v>
      </c>
      <c r="E466" s="29"/>
      <c r="F466" s="29">
        <v>2123</v>
      </c>
      <c r="G466" s="29">
        <v>2123</v>
      </c>
      <c r="H466" s="24">
        <f t="shared" si="17"/>
        <v>100</v>
      </c>
    </row>
    <row r="467" spans="1:8" ht="15" customHeight="1">
      <c r="A467" s="27" t="s">
        <v>14</v>
      </c>
      <c r="B467" s="27"/>
      <c r="C467" s="27"/>
      <c r="D467" s="14" t="s">
        <v>15</v>
      </c>
      <c r="E467" s="23"/>
      <c r="F467" s="23">
        <v>1877</v>
      </c>
      <c r="G467" s="23">
        <v>1650</v>
      </c>
      <c r="H467" s="24">
        <f t="shared" si="17"/>
        <v>87.90623335109217</v>
      </c>
    </row>
    <row r="468" spans="1:8" ht="17.25" customHeight="1">
      <c r="A468" s="30" t="s">
        <v>268</v>
      </c>
      <c r="B468" s="12" t="s">
        <v>269</v>
      </c>
      <c r="C468" s="30"/>
      <c r="D468" s="12"/>
      <c r="E468" s="102">
        <f>E469+E484</f>
        <v>531356</v>
      </c>
      <c r="F468" s="102">
        <f>F469+F484</f>
        <v>577393</v>
      </c>
      <c r="G468" s="102">
        <f>G469+G484</f>
        <v>571347.0199999999</v>
      </c>
      <c r="H468" s="16">
        <f t="shared" si="17"/>
        <v>98.95288304499707</v>
      </c>
    </row>
    <row r="469" spans="1:8" ht="18.75" customHeight="1">
      <c r="A469" s="17" t="s">
        <v>270</v>
      </c>
      <c r="B469" s="17"/>
      <c r="C469" s="18" t="s">
        <v>271</v>
      </c>
      <c r="D469" s="12"/>
      <c r="E469" s="61">
        <f>SUM(E470:E483)</f>
        <v>496356</v>
      </c>
      <c r="F469" s="61">
        <f>SUM(F470:F483)</f>
        <v>537872</v>
      </c>
      <c r="G469" s="61">
        <f>SUM(G470:G483)</f>
        <v>531834.7</v>
      </c>
      <c r="H469" s="20">
        <f t="shared" si="17"/>
        <v>98.87755822946723</v>
      </c>
    </row>
    <row r="470" spans="1:8" ht="15" customHeight="1">
      <c r="A470" s="27" t="s">
        <v>30</v>
      </c>
      <c r="B470" s="27"/>
      <c r="C470" s="27"/>
      <c r="D470" s="14" t="s">
        <v>31</v>
      </c>
      <c r="E470" s="23">
        <v>210275</v>
      </c>
      <c r="F470" s="23">
        <v>211212</v>
      </c>
      <c r="G470" s="23">
        <v>211212</v>
      </c>
      <c r="H470" s="24">
        <f t="shared" si="17"/>
        <v>100</v>
      </c>
    </row>
    <row r="471" spans="1:8" ht="15" customHeight="1">
      <c r="A471" s="27" t="s">
        <v>32</v>
      </c>
      <c r="B471" s="27"/>
      <c r="C471" s="27"/>
      <c r="D471" s="14" t="s">
        <v>33</v>
      </c>
      <c r="E471" s="63">
        <v>15742</v>
      </c>
      <c r="F471" s="63">
        <v>15879.84</v>
      </c>
      <c r="G471" s="63">
        <v>15879.84</v>
      </c>
      <c r="H471" s="24">
        <f t="shared" si="17"/>
        <v>100</v>
      </c>
    </row>
    <row r="472" spans="1:8" ht="15" customHeight="1">
      <c r="A472" s="27" t="s">
        <v>95</v>
      </c>
      <c r="B472" s="27"/>
      <c r="C472" s="27"/>
      <c r="D472" s="14" t="s">
        <v>35</v>
      </c>
      <c r="E472" s="63">
        <v>37828</v>
      </c>
      <c r="F472" s="63">
        <v>39451.28</v>
      </c>
      <c r="G472" s="63">
        <v>39451.28</v>
      </c>
      <c r="H472" s="24">
        <f t="shared" si="17"/>
        <v>100</v>
      </c>
    </row>
    <row r="473" spans="1:8" ht="15" customHeight="1">
      <c r="A473" s="27" t="s">
        <v>36</v>
      </c>
      <c r="B473" s="27"/>
      <c r="C473" s="27"/>
      <c r="D473" s="14" t="s">
        <v>37</v>
      </c>
      <c r="E473" s="63">
        <v>5152</v>
      </c>
      <c r="F473" s="63">
        <v>5973.21</v>
      </c>
      <c r="G473" s="63">
        <v>5973.21</v>
      </c>
      <c r="H473" s="24">
        <f t="shared" si="17"/>
        <v>100</v>
      </c>
    </row>
    <row r="474" spans="1:8" ht="15" customHeight="1">
      <c r="A474" s="34" t="s">
        <v>38</v>
      </c>
      <c r="B474" s="21"/>
      <c r="C474" s="21"/>
      <c r="D474" s="14" t="s">
        <v>39</v>
      </c>
      <c r="E474" s="63">
        <v>2000</v>
      </c>
      <c r="F474" s="63">
        <v>9502.04</v>
      </c>
      <c r="G474" s="63">
        <v>9502.04</v>
      </c>
      <c r="H474" s="24">
        <f t="shared" si="17"/>
        <v>100</v>
      </c>
    </row>
    <row r="475" spans="1:8" ht="15" customHeight="1">
      <c r="A475" s="27" t="s">
        <v>40</v>
      </c>
      <c r="B475" s="27"/>
      <c r="C475" s="27"/>
      <c r="D475" s="14" t="s">
        <v>41</v>
      </c>
      <c r="E475" s="63">
        <v>33200</v>
      </c>
      <c r="F475" s="63">
        <v>32275.87</v>
      </c>
      <c r="G475" s="63">
        <v>29548.44</v>
      </c>
      <c r="H475" s="24">
        <f t="shared" si="17"/>
        <v>91.54963134998376</v>
      </c>
    </row>
    <row r="476" spans="1:8" ht="15" customHeight="1">
      <c r="A476" s="27" t="s">
        <v>42</v>
      </c>
      <c r="B476" s="27"/>
      <c r="C476" s="27"/>
      <c r="D476" s="14" t="s">
        <v>43</v>
      </c>
      <c r="E476" s="63">
        <v>108700</v>
      </c>
      <c r="F476" s="63">
        <v>127142</v>
      </c>
      <c r="G476" s="63">
        <v>125057.16</v>
      </c>
      <c r="H476" s="24">
        <f t="shared" si="17"/>
        <v>98.36022714759875</v>
      </c>
    </row>
    <row r="477" spans="1:8" ht="15" customHeight="1">
      <c r="A477" s="27" t="s">
        <v>44</v>
      </c>
      <c r="B477" s="27"/>
      <c r="C477" s="27"/>
      <c r="D477" s="14" t="s">
        <v>45</v>
      </c>
      <c r="E477" s="63">
        <v>17600</v>
      </c>
      <c r="F477" s="63">
        <v>20766</v>
      </c>
      <c r="G477" s="63">
        <v>20766</v>
      </c>
      <c r="H477" s="24">
        <f t="shared" si="17"/>
        <v>100</v>
      </c>
    </row>
    <row r="478" spans="1:8" ht="15" customHeight="1">
      <c r="A478" s="27" t="s">
        <v>14</v>
      </c>
      <c r="B478" s="27"/>
      <c r="C478" s="27"/>
      <c r="D478" s="14" t="s">
        <v>15</v>
      </c>
      <c r="E478" s="63">
        <v>13300</v>
      </c>
      <c r="F478" s="63">
        <v>17901</v>
      </c>
      <c r="G478" s="63">
        <v>17901</v>
      </c>
      <c r="H478" s="24">
        <f t="shared" si="17"/>
        <v>100</v>
      </c>
    </row>
    <row r="479" spans="1:8" ht="15" customHeight="1">
      <c r="A479" s="34" t="s">
        <v>107</v>
      </c>
      <c r="B479" s="21"/>
      <c r="C479" s="21"/>
      <c r="D479" s="35" t="s">
        <v>108</v>
      </c>
      <c r="E479" s="63">
        <v>2700</v>
      </c>
      <c r="F479" s="63">
        <v>2008.95</v>
      </c>
      <c r="G479" s="63">
        <v>2008.95</v>
      </c>
      <c r="H479" s="24">
        <f t="shared" si="17"/>
        <v>100</v>
      </c>
    </row>
    <row r="480" spans="1:8" ht="15" customHeight="1">
      <c r="A480" s="27" t="s">
        <v>46</v>
      </c>
      <c r="B480" s="27"/>
      <c r="C480" s="27"/>
      <c r="D480" s="14" t="s">
        <v>47</v>
      </c>
      <c r="E480" s="63">
        <v>4000</v>
      </c>
      <c r="F480" s="63">
        <v>1628.81</v>
      </c>
      <c r="G480" s="63">
        <v>1628.81</v>
      </c>
      <c r="H480" s="24">
        <f t="shared" si="17"/>
        <v>100</v>
      </c>
    </row>
    <row r="481" spans="1:8" ht="15" customHeight="1">
      <c r="A481" s="27" t="s">
        <v>48</v>
      </c>
      <c r="B481" s="27"/>
      <c r="C481" s="27"/>
      <c r="D481" s="14" t="s">
        <v>49</v>
      </c>
      <c r="E481" s="63">
        <v>7300</v>
      </c>
      <c r="F481" s="63">
        <v>5895</v>
      </c>
      <c r="G481" s="63">
        <v>5895</v>
      </c>
      <c r="H481" s="24">
        <f t="shared" si="17"/>
        <v>100</v>
      </c>
    </row>
    <row r="482" spans="1:8" ht="15" customHeight="1">
      <c r="A482" s="27" t="s">
        <v>96</v>
      </c>
      <c r="B482" s="27"/>
      <c r="C482" s="27"/>
      <c r="D482" s="14" t="s">
        <v>51</v>
      </c>
      <c r="E482" s="63">
        <v>8559</v>
      </c>
      <c r="F482" s="63">
        <v>8559</v>
      </c>
      <c r="G482" s="63">
        <v>8559</v>
      </c>
      <c r="H482" s="24">
        <f t="shared" si="17"/>
        <v>100</v>
      </c>
    </row>
    <row r="483" spans="1:8" ht="15" customHeight="1">
      <c r="A483" s="165" t="s">
        <v>88</v>
      </c>
      <c r="B483" s="165"/>
      <c r="C483" s="165"/>
      <c r="D483" s="35" t="s">
        <v>89</v>
      </c>
      <c r="E483" s="63">
        <v>30000</v>
      </c>
      <c r="F483" s="63">
        <v>39677</v>
      </c>
      <c r="G483" s="63">
        <v>38451.97</v>
      </c>
      <c r="H483" s="24">
        <f t="shared" si="17"/>
        <v>96.91249338407641</v>
      </c>
    </row>
    <row r="484" spans="1:8" ht="19.5" customHeight="1">
      <c r="A484" s="25" t="s">
        <v>66</v>
      </c>
      <c r="B484" s="25"/>
      <c r="C484" s="18" t="s">
        <v>272</v>
      </c>
      <c r="D484" s="171"/>
      <c r="E484" s="33">
        <f>SUM(E485:E486)</f>
        <v>35000</v>
      </c>
      <c r="F484" s="33">
        <f>SUM(F485:F486)</f>
        <v>39521</v>
      </c>
      <c r="G484" s="33">
        <f>SUM(G485:G486)</f>
        <v>39512.32</v>
      </c>
      <c r="H484" s="20">
        <f t="shared" si="17"/>
        <v>99.97803699299106</v>
      </c>
    </row>
    <row r="485" spans="1:8" ht="33.75" customHeight="1">
      <c r="A485" s="44" t="s">
        <v>199</v>
      </c>
      <c r="B485" s="44"/>
      <c r="C485" s="44"/>
      <c r="D485" s="28" t="s">
        <v>200</v>
      </c>
      <c r="E485" s="22">
        <v>35000</v>
      </c>
      <c r="F485" s="22">
        <v>31885</v>
      </c>
      <c r="G485" s="22">
        <v>31885</v>
      </c>
      <c r="H485" s="24">
        <f t="shared" si="17"/>
        <v>100</v>
      </c>
    </row>
    <row r="486" spans="1:8" ht="18.75" customHeight="1">
      <c r="A486" s="27" t="s">
        <v>40</v>
      </c>
      <c r="B486" s="27"/>
      <c r="C486" s="27"/>
      <c r="D486" s="79" t="s">
        <v>41</v>
      </c>
      <c r="E486" s="22"/>
      <c r="F486" s="22">
        <v>7636</v>
      </c>
      <c r="G486" s="29">
        <v>7627.32</v>
      </c>
      <c r="H486" s="24">
        <f t="shared" si="17"/>
        <v>99.88632792037716</v>
      </c>
    </row>
    <row r="487" spans="1:8" ht="18" customHeight="1">
      <c r="A487" s="30" t="s">
        <v>273</v>
      </c>
      <c r="B487" s="12" t="s">
        <v>274</v>
      </c>
      <c r="C487" s="30"/>
      <c r="D487" s="12"/>
      <c r="E487" s="102">
        <f>SUM(E488)</f>
        <v>645665</v>
      </c>
      <c r="F487" s="102">
        <f>SUM(F488)</f>
        <v>1368.89</v>
      </c>
      <c r="G487" s="102">
        <f>SUM(G488)</f>
        <v>0</v>
      </c>
      <c r="H487" s="16">
        <f t="shared" si="17"/>
        <v>0</v>
      </c>
    </row>
    <row r="488" spans="1:8" ht="18" customHeight="1">
      <c r="A488" s="25" t="s">
        <v>275</v>
      </c>
      <c r="B488" s="25"/>
      <c r="C488" s="18" t="s">
        <v>276</v>
      </c>
      <c r="D488" s="171"/>
      <c r="E488" s="33">
        <f>SUM(E489:E494)</f>
        <v>645665</v>
      </c>
      <c r="F488" s="33">
        <f>SUM(F489:F494)</f>
        <v>1368.89</v>
      </c>
      <c r="G488" s="33">
        <f>SUM(G489:G494)</f>
        <v>0</v>
      </c>
      <c r="H488" s="20">
        <f t="shared" si="17"/>
        <v>0</v>
      </c>
    </row>
    <row r="489" spans="1:8" ht="14.25" customHeight="1">
      <c r="A489" s="27" t="s">
        <v>277</v>
      </c>
      <c r="B489" s="27"/>
      <c r="C489" s="27"/>
      <c r="D489" s="28" t="s">
        <v>278</v>
      </c>
      <c r="E489" s="22">
        <v>60000</v>
      </c>
      <c r="F489" s="22"/>
      <c r="G489" s="29"/>
      <c r="H489" s="20"/>
    </row>
    <row r="490" spans="1:8" ht="28.5" customHeight="1">
      <c r="A490" s="37" t="s">
        <v>279</v>
      </c>
      <c r="B490" s="37"/>
      <c r="C490" s="37"/>
      <c r="D490" s="28" t="s">
        <v>278</v>
      </c>
      <c r="E490" s="29">
        <v>39837</v>
      </c>
      <c r="F490" s="29"/>
      <c r="G490" s="174"/>
      <c r="H490" s="20"/>
    </row>
    <row r="491" spans="1:8" ht="19.5" customHeight="1">
      <c r="A491" s="37" t="s">
        <v>280</v>
      </c>
      <c r="B491" s="37"/>
      <c r="C491" s="37"/>
      <c r="D491" s="14" t="s">
        <v>278</v>
      </c>
      <c r="E491" s="22">
        <v>35988</v>
      </c>
      <c r="F491" s="22"/>
      <c r="G491" s="174"/>
      <c r="H491" s="20"/>
    </row>
    <row r="492" spans="1:8" ht="27.75" customHeight="1">
      <c r="A492" s="37" t="s">
        <v>281</v>
      </c>
      <c r="B492" s="37"/>
      <c r="C492" s="37"/>
      <c r="D492" s="14" t="s">
        <v>278</v>
      </c>
      <c r="E492" s="23">
        <v>300000</v>
      </c>
      <c r="F492" s="23">
        <v>1368.89</v>
      </c>
      <c r="G492" s="174"/>
      <c r="H492" s="24">
        <f>G492/F492*100</f>
        <v>0</v>
      </c>
    </row>
    <row r="493" spans="1:8" ht="17.25" customHeight="1">
      <c r="A493" s="38" t="s">
        <v>282</v>
      </c>
      <c r="B493" s="175"/>
      <c r="C493" s="175"/>
      <c r="D493" s="35" t="s">
        <v>278</v>
      </c>
      <c r="E493" s="22">
        <v>99840</v>
      </c>
      <c r="F493" s="22"/>
      <c r="G493" s="174"/>
      <c r="H493" s="24"/>
    </row>
    <row r="494" spans="1:8" ht="29.25" customHeight="1">
      <c r="A494" s="37" t="s">
        <v>283</v>
      </c>
      <c r="B494" s="37"/>
      <c r="C494" s="37"/>
      <c r="D494" s="28" t="s">
        <v>278</v>
      </c>
      <c r="E494" s="22">
        <v>110000</v>
      </c>
      <c r="F494" s="22"/>
      <c r="G494" s="174"/>
      <c r="H494" s="24"/>
    </row>
    <row r="495" spans="1:8" ht="21.75" customHeight="1">
      <c r="A495" s="25" t="s">
        <v>284</v>
      </c>
      <c r="B495" s="25"/>
      <c r="C495" s="25"/>
      <c r="D495" s="103"/>
      <c r="E495" s="62">
        <f>E8+E11+E16+E37+E41+E48+E64+E121+E145+E150+E261+E265+E279+E356+E402+E459+E468+E487+E113</f>
        <v>37964147</v>
      </c>
      <c r="F495" s="62">
        <f>F8+F11+F16+F37+F41+F48+F64+F121+F145+F150+F261+F265+F279+F356+F402+F459+F468+F487+F113</f>
        <v>41498480.10999999</v>
      </c>
      <c r="G495" s="62">
        <f>G8+G11+G16+G37+G41+G48+G64+G121+G145+G150+G261+G265+G279+G356+G402+G459+G468+G487+G113</f>
        <v>39128515.31</v>
      </c>
      <c r="H495" s="20">
        <f>G495/F495*100</f>
        <v>94.28903228812736</v>
      </c>
    </row>
    <row r="496" spans="1:8" ht="12.75">
      <c r="A496" s="176"/>
      <c r="B496" s="176"/>
      <c r="C496" s="176"/>
      <c r="E496" s="177"/>
      <c r="F496" s="178"/>
      <c r="G496" s="179"/>
      <c r="H496" s="179"/>
    </row>
    <row r="497" spans="1:8" ht="12.75">
      <c r="A497" s="180"/>
      <c r="B497" s="180"/>
      <c r="C497" s="180"/>
      <c r="E497" s="178"/>
      <c r="F497" s="178"/>
      <c r="G497" s="181"/>
      <c r="H497" s="181"/>
    </row>
    <row r="498" spans="1:8" ht="12.75">
      <c r="A498" s="180"/>
      <c r="B498" s="180"/>
      <c r="C498" s="180"/>
      <c r="D498" s="182" t="s">
        <v>285</v>
      </c>
      <c r="E498" s="183"/>
      <c r="F498" s="183"/>
      <c r="G498" s="181"/>
      <c r="H498" s="181"/>
    </row>
    <row r="499" spans="4:8" ht="19.5" customHeight="1">
      <c r="D499" s="184" t="s">
        <v>286</v>
      </c>
      <c r="E499" s="185"/>
      <c r="F499" s="183"/>
      <c r="G499" s="178"/>
      <c r="H499" s="178"/>
    </row>
    <row r="500" spans="4:8" ht="19.5" customHeight="1">
      <c r="D500" s="184" t="s">
        <v>287</v>
      </c>
      <c r="E500" s="186"/>
      <c r="F500" s="187"/>
      <c r="G500" s="178"/>
      <c r="H500" s="178"/>
    </row>
    <row r="501" spans="4:8" ht="19.5" customHeight="1">
      <c r="D501" s="184" t="s">
        <v>288</v>
      </c>
      <c r="E501" s="188"/>
      <c r="F501" s="181"/>
      <c r="G501" s="178"/>
      <c r="H501" s="178"/>
    </row>
    <row r="502" spans="4:8" ht="19.5" customHeight="1">
      <c r="D502" s="184" t="s">
        <v>289</v>
      </c>
      <c r="E502" s="188"/>
      <c r="F502" s="181"/>
      <c r="G502" s="178"/>
      <c r="H502" s="178"/>
    </row>
    <row r="503" spans="4:8" ht="19.5" customHeight="1">
      <c r="D503" s="184" t="s">
        <v>290</v>
      </c>
      <c r="E503" s="188"/>
      <c r="F503" s="181"/>
      <c r="G503" s="178"/>
      <c r="H503" s="178"/>
    </row>
    <row r="504" ht="19.5" customHeight="1"/>
  </sheetData>
  <mergeCells count="475">
    <mergeCell ref="A333:C333"/>
    <mergeCell ref="A354:B354"/>
    <mergeCell ref="A355:C355"/>
    <mergeCell ref="A426:C426"/>
    <mergeCell ref="A425:C425"/>
    <mergeCell ref="A417:C417"/>
    <mergeCell ref="A418:C418"/>
    <mergeCell ref="A419:C419"/>
    <mergeCell ref="A420:C420"/>
    <mergeCell ref="A413:C413"/>
    <mergeCell ref="A101:C101"/>
    <mergeCell ref="A114:B114"/>
    <mergeCell ref="A115:C115"/>
    <mergeCell ref="A116:C116"/>
    <mergeCell ref="A111:C111"/>
    <mergeCell ref="A112:C112"/>
    <mergeCell ref="A104:C104"/>
    <mergeCell ref="A105:C105"/>
    <mergeCell ref="A106:C106"/>
    <mergeCell ref="A110:B110"/>
    <mergeCell ref="A225:C225"/>
    <mergeCell ref="A281:C281"/>
    <mergeCell ref="A335:C335"/>
    <mergeCell ref="A336:C336"/>
    <mergeCell ref="A256:C256"/>
    <mergeCell ref="A257:C257"/>
    <mergeCell ref="A258:C258"/>
    <mergeCell ref="A334:B334"/>
    <mergeCell ref="A322:C322"/>
    <mergeCell ref="A323:B323"/>
    <mergeCell ref="A451:C451"/>
    <mergeCell ref="A452:C452"/>
    <mergeCell ref="A478:C478"/>
    <mergeCell ref="A479:C479"/>
    <mergeCell ref="A474:C474"/>
    <mergeCell ref="A475:C475"/>
    <mergeCell ref="A476:C476"/>
    <mergeCell ref="A477:C477"/>
    <mergeCell ref="A470:C470"/>
    <mergeCell ref="A471:C471"/>
    <mergeCell ref="A480:C480"/>
    <mergeCell ref="A481:C481"/>
    <mergeCell ref="A486:C486"/>
    <mergeCell ref="A492:C492"/>
    <mergeCell ref="A482:C482"/>
    <mergeCell ref="A483:C483"/>
    <mergeCell ref="A484:B484"/>
    <mergeCell ref="A485:C485"/>
    <mergeCell ref="A495:C495"/>
    <mergeCell ref="A488:B488"/>
    <mergeCell ref="A489:C489"/>
    <mergeCell ref="A490:C490"/>
    <mergeCell ref="A491:C491"/>
    <mergeCell ref="A493:C493"/>
    <mergeCell ref="A494:C494"/>
    <mergeCell ref="A472:C472"/>
    <mergeCell ref="A473:C473"/>
    <mergeCell ref="A463:C463"/>
    <mergeCell ref="A464:C464"/>
    <mergeCell ref="A469:B469"/>
    <mergeCell ref="A466:C466"/>
    <mergeCell ref="A467:C467"/>
    <mergeCell ref="A458:C458"/>
    <mergeCell ref="A460:B460"/>
    <mergeCell ref="A461:C461"/>
    <mergeCell ref="A462:B462"/>
    <mergeCell ref="A453:C453"/>
    <mergeCell ref="A454:C454"/>
    <mergeCell ref="A455:C455"/>
    <mergeCell ref="A457:B457"/>
    <mergeCell ref="A449:C449"/>
    <mergeCell ref="A450:B450"/>
    <mergeCell ref="A442:C442"/>
    <mergeCell ref="A443:C443"/>
    <mergeCell ref="A445:C445"/>
    <mergeCell ref="A446:C446"/>
    <mergeCell ref="A447:C447"/>
    <mergeCell ref="A439:C439"/>
    <mergeCell ref="A440:C440"/>
    <mergeCell ref="A441:C441"/>
    <mergeCell ref="A448:C448"/>
    <mergeCell ref="A435:C435"/>
    <mergeCell ref="A436:C436"/>
    <mergeCell ref="A437:C437"/>
    <mergeCell ref="A438:C438"/>
    <mergeCell ref="A430:C430"/>
    <mergeCell ref="A431:C431"/>
    <mergeCell ref="A433:B433"/>
    <mergeCell ref="A434:C434"/>
    <mergeCell ref="A432:C432"/>
    <mergeCell ref="A427:C427"/>
    <mergeCell ref="A428:C428"/>
    <mergeCell ref="A429:C429"/>
    <mergeCell ref="A421:C421"/>
    <mergeCell ref="A422:C422"/>
    <mergeCell ref="A423:C423"/>
    <mergeCell ref="A424:C424"/>
    <mergeCell ref="A414:C414"/>
    <mergeCell ref="A415:C415"/>
    <mergeCell ref="A416:B416"/>
    <mergeCell ref="A409:C409"/>
    <mergeCell ref="A410:C410"/>
    <mergeCell ref="A411:C411"/>
    <mergeCell ref="A412:C412"/>
    <mergeCell ref="A405:C405"/>
    <mergeCell ref="A406:C406"/>
    <mergeCell ref="A407:C407"/>
    <mergeCell ref="A408:C408"/>
    <mergeCell ref="A393:C393"/>
    <mergeCell ref="A394:C394"/>
    <mergeCell ref="A395:C395"/>
    <mergeCell ref="A396:C396"/>
    <mergeCell ref="A388:C388"/>
    <mergeCell ref="A390:C390"/>
    <mergeCell ref="A391:C391"/>
    <mergeCell ref="A392:C392"/>
    <mergeCell ref="A389:C389"/>
    <mergeCell ref="A381:C381"/>
    <mergeCell ref="A383:C383"/>
    <mergeCell ref="A386:C386"/>
    <mergeCell ref="A387:C387"/>
    <mergeCell ref="A382:C382"/>
    <mergeCell ref="A384:C384"/>
    <mergeCell ref="A385:C385"/>
    <mergeCell ref="A376:C376"/>
    <mergeCell ref="A377:C377"/>
    <mergeCell ref="A379:C379"/>
    <mergeCell ref="A380:C380"/>
    <mergeCell ref="A378:C378"/>
    <mergeCell ref="A372:C372"/>
    <mergeCell ref="A373:C373"/>
    <mergeCell ref="A374:B374"/>
    <mergeCell ref="A375:C375"/>
    <mergeCell ref="A368:B368"/>
    <mergeCell ref="A369:C369"/>
    <mergeCell ref="A370:C370"/>
    <mergeCell ref="A371:C371"/>
    <mergeCell ref="A364:C364"/>
    <mergeCell ref="A365:C365"/>
    <mergeCell ref="A366:C366"/>
    <mergeCell ref="A367:C367"/>
    <mergeCell ref="A360:C360"/>
    <mergeCell ref="A361:C361"/>
    <mergeCell ref="A362:C362"/>
    <mergeCell ref="A363:C363"/>
    <mergeCell ref="A353:C353"/>
    <mergeCell ref="A357:B357"/>
    <mergeCell ref="A358:C358"/>
    <mergeCell ref="A359:C359"/>
    <mergeCell ref="A349:C349"/>
    <mergeCell ref="A350:C350"/>
    <mergeCell ref="A351:C351"/>
    <mergeCell ref="A352:C352"/>
    <mergeCell ref="A345:C345"/>
    <mergeCell ref="A346:C346"/>
    <mergeCell ref="A347:C347"/>
    <mergeCell ref="A348:C348"/>
    <mergeCell ref="A340:C340"/>
    <mergeCell ref="A342:B342"/>
    <mergeCell ref="A343:C343"/>
    <mergeCell ref="A344:C344"/>
    <mergeCell ref="A341:C341"/>
    <mergeCell ref="A337:C337"/>
    <mergeCell ref="A338:C338"/>
    <mergeCell ref="A339:C339"/>
    <mergeCell ref="A326:C326"/>
    <mergeCell ref="A328:C328"/>
    <mergeCell ref="A329:C329"/>
    <mergeCell ref="A331:C331"/>
    <mergeCell ref="A327:C327"/>
    <mergeCell ref="A330:C330"/>
    <mergeCell ref="A332:C332"/>
    <mergeCell ref="A324:C324"/>
    <mergeCell ref="A325:C325"/>
    <mergeCell ref="A318:C318"/>
    <mergeCell ref="A319:C319"/>
    <mergeCell ref="A320:C320"/>
    <mergeCell ref="A321:C321"/>
    <mergeCell ref="A314:C314"/>
    <mergeCell ref="A315:C315"/>
    <mergeCell ref="A316:C316"/>
    <mergeCell ref="A317:C317"/>
    <mergeCell ref="A310:C310"/>
    <mergeCell ref="A311:C311"/>
    <mergeCell ref="A312:C312"/>
    <mergeCell ref="A313:C313"/>
    <mergeCell ref="A305:C305"/>
    <mergeCell ref="A306:C306"/>
    <mergeCell ref="A308:C308"/>
    <mergeCell ref="A309:B309"/>
    <mergeCell ref="A307:C307"/>
    <mergeCell ref="A301:C301"/>
    <mergeCell ref="A302:C302"/>
    <mergeCell ref="A303:C303"/>
    <mergeCell ref="A304:C304"/>
    <mergeCell ref="A297:C297"/>
    <mergeCell ref="A298:C298"/>
    <mergeCell ref="A300:B300"/>
    <mergeCell ref="A293:C293"/>
    <mergeCell ref="A294:C294"/>
    <mergeCell ref="A295:C295"/>
    <mergeCell ref="A296:C296"/>
    <mergeCell ref="A299:C299"/>
    <mergeCell ref="A289:C289"/>
    <mergeCell ref="A290:C290"/>
    <mergeCell ref="A291:C291"/>
    <mergeCell ref="A292:C292"/>
    <mergeCell ref="A285:C285"/>
    <mergeCell ref="A286:C286"/>
    <mergeCell ref="A287:C287"/>
    <mergeCell ref="A288:C288"/>
    <mergeCell ref="A280:B280"/>
    <mergeCell ref="A282:C282"/>
    <mergeCell ref="A283:C283"/>
    <mergeCell ref="A284:C284"/>
    <mergeCell ref="A275:B275"/>
    <mergeCell ref="A276:C276"/>
    <mergeCell ref="A277:C277"/>
    <mergeCell ref="A278:C278"/>
    <mergeCell ref="A269:C269"/>
    <mergeCell ref="A271:C271"/>
    <mergeCell ref="A273:B273"/>
    <mergeCell ref="A274:B274"/>
    <mergeCell ref="A270:C270"/>
    <mergeCell ref="A272:C272"/>
    <mergeCell ref="A264:C264"/>
    <mergeCell ref="A266:B266"/>
    <mergeCell ref="A267:B267"/>
    <mergeCell ref="A268:B268"/>
    <mergeCell ref="A259:B259"/>
    <mergeCell ref="A260:C260"/>
    <mergeCell ref="A262:B262"/>
    <mergeCell ref="A263:C263"/>
    <mergeCell ref="A251:C251"/>
    <mergeCell ref="A252:C252"/>
    <mergeCell ref="A253:C253"/>
    <mergeCell ref="A254:C254"/>
    <mergeCell ref="A247:C247"/>
    <mergeCell ref="A248:C248"/>
    <mergeCell ref="A249:C249"/>
    <mergeCell ref="A250:C250"/>
    <mergeCell ref="A243:C243"/>
    <mergeCell ref="A244:C244"/>
    <mergeCell ref="A245:C245"/>
    <mergeCell ref="A246:C246"/>
    <mergeCell ref="A239:B239"/>
    <mergeCell ref="A240:C240"/>
    <mergeCell ref="A241:C241"/>
    <mergeCell ref="A242:C242"/>
    <mergeCell ref="A234:C234"/>
    <mergeCell ref="A235:C235"/>
    <mergeCell ref="A236:C236"/>
    <mergeCell ref="A238:C238"/>
    <mergeCell ref="A230:C230"/>
    <mergeCell ref="A231:B231"/>
    <mergeCell ref="A232:C232"/>
    <mergeCell ref="A233:C233"/>
    <mergeCell ref="A226:C226"/>
    <mergeCell ref="A227:C227"/>
    <mergeCell ref="A228:C228"/>
    <mergeCell ref="A229:C229"/>
    <mergeCell ref="A221:C221"/>
    <mergeCell ref="A222:C222"/>
    <mergeCell ref="A223:C223"/>
    <mergeCell ref="A224:C224"/>
    <mergeCell ref="A217:C217"/>
    <mergeCell ref="A218:C218"/>
    <mergeCell ref="A219:C219"/>
    <mergeCell ref="A220:C220"/>
    <mergeCell ref="A212:D212"/>
    <mergeCell ref="A214:C214"/>
    <mergeCell ref="A215:C215"/>
    <mergeCell ref="A216:C216"/>
    <mergeCell ref="A213:C213"/>
    <mergeCell ref="A206:C206"/>
    <mergeCell ref="A207:C207"/>
    <mergeCell ref="A210:B210"/>
    <mergeCell ref="A211:C211"/>
    <mergeCell ref="A208:C208"/>
    <mergeCell ref="A202:C202"/>
    <mergeCell ref="A203:C203"/>
    <mergeCell ref="A204:C204"/>
    <mergeCell ref="A205:C205"/>
    <mergeCell ref="A198:C198"/>
    <mergeCell ref="A200:C200"/>
    <mergeCell ref="A201:C201"/>
    <mergeCell ref="A199:C199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B182"/>
    <mergeCell ref="A183:C183"/>
    <mergeCell ref="A184:D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B169"/>
    <mergeCell ref="A162:C162"/>
    <mergeCell ref="A164:C164"/>
    <mergeCell ref="A163:C163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41:C141"/>
    <mergeCell ref="A143:B143"/>
    <mergeCell ref="A144:C144"/>
    <mergeCell ref="A146:B146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4:C124"/>
    <mergeCell ref="A125:C125"/>
    <mergeCell ref="A126:C126"/>
    <mergeCell ref="A128:C128"/>
    <mergeCell ref="A127:C127"/>
    <mergeCell ref="A122:B122"/>
    <mergeCell ref="A123:C123"/>
    <mergeCell ref="A117:C117"/>
    <mergeCell ref="A118:C118"/>
    <mergeCell ref="A119:C119"/>
    <mergeCell ref="A120:C120"/>
    <mergeCell ref="A107:B107"/>
    <mergeCell ref="A108:C108"/>
    <mergeCell ref="A109:C109"/>
    <mergeCell ref="A96:C96"/>
    <mergeCell ref="A97:C97"/>
    <mergeCell ref="A98:C98"/>
    <mergeCell ref="A100:B100"/>
    <mergeCell ref="A99:C99"/>
    <mergeCell ref="A103:C103"/>
    <mergeCell ref="A102:C102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B77"/>
    <mergeCell ref="A78:C78"/>
    <mergeCell ref="A79:C79"/>
    <mergeCell ref="A72:B72"/>
    <mergeCell ref="A73:C73"/>
    <mergeCell ref="A74:C74"/>
    <mergeCell ref="A75:C75"/>
    <mergeCell ref="A67:C67"/>
    <mergeCell ref="A68:C68"/>
    <mergeCell ref="A69:C69"/>
    <mergeCell ref="A71:C71"/>
    <mergeCell ref="A70:C70"/>
    <mergeCell ref="A62:C62"/>
    <mergeCell ref="A63:C63"/>
    <mergeCell ref="A65:B65"/>
    <mergeCell ref="A66:C66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B51"/>
    <mergeCell ref="A52:C52"/>
    <mergeCell ref="A53:B53"/>
    <mergeCell ref="A42:B42"/>
    <mergeCell ref="A47:C47"/>
    <mergeCell ref="A49:B49"/>
    <mergeCell ref="A43:C43"/>
    <mergeCell ref="A44:C44"/>
    <mergeCell ref="A46:C46"/>
    <mergeCell ref="A45:C45"/>
    <mergeCell ref="A35:C35"/>
    <mergeCell ref="A38:B38"/>
    <mergeCell ref="A39:C39"/>
    <mergeCell ref="A40:C40"/>
    <mergeCell ref="A36:C36"/>
    <mergeCell ref="A31:C31"/>
    <mergeCell ref="A32:C32"/>
    <mergeCell ref="A33:C33"/>
    <mergeCell ref="A34:C34"/>
    <mergeCell ref="A27:C27"/>
    <mergeCell ref="A28:C28"/>
    <mergeCell ref="A29:C29"/>
    <mergeCell ref="A30:C30"/>
    <mergeCell ref="A18:C18"/>
    <mergeCell ref="A19:C19"/>
    <mergeCell ref="A20:C20"/>
    <mergeCell ref="A21:C21"/>
    <mergeCell ref="A26:C26"/>
    <mergeCell ref="A12:B12"/>
    <mergeCell ref="A13:C13"/>
    <mergeCell ref="A14:B14"/>
    <mergeCell ref="A15:C15"/>
    <mergeCell ref="A17:B17"/>
    <mergeCell ref="A22:C22"/>
    <mergeCell ref="A23:C23"/>
    <mergeCell ref="A24:C24"/>
    <mergeCell ref="A25:C25"/>
    <mergeCell ref="A255:B255"/>
    <mergeCell ref="A142:C142"/>
    <mergeCell ref="A209:C209"/>
    <mergeCell ref="A237:C237"/>
    <mergeCell ref="A147:C147"/>
    <mergeCell ref="A148:B148"/>
    <mergeCell ref="A149:C149"/>
    <mergeCell ref="A151:B151"/>
    <mergeCell ref="A152:C152"/>
    <mergeCell ref="A153:C153"/>
    <mergeCell ref="G5:G6"/>
    <mergeCell ref="H5:H6"/>
    <mergeCell ref="A9:B9"/>
    <mergeCell ref="A10:C10"/>
    <mergeCell ref="A5:A6"/>
    <mergeCell ref="B5:D5"/>
    <mergeCell ref="E5:E6"/>
    <mergeCell ref="F5:F6"/>
    <mergeCell ref="A397:C397"/>
    <mergeCell ref="A444:C444"/>
    <mergeCell ref="A465:B465"/>
    <mergeCell ref="A398:C398"/>
    <mergeCell ref="A399:C399"/>
    <mergeCell ref="A400:C400"/>
    <mergeCell ref="A401:C401"/>
    <mergeCell ref="A403:B403"/>
    <mergeCell ref="A404:C404"/>
    <mergeCell ref="A456:C45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2007-04-16T12:46:50Z</dcterms:created>
  <dcterms:modified xsi:type="dcterms:W3CDTF">2007-04-16T12:47:42Z</dcterms:modified>
  <cp:category/>
  <cp:version/>
  <cp:contentType/>
  <cp:contentStatus/>
</cp:coreProperties>
</file>