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'Arkusz1'!$A$6:$P$106</definedName>
  </definedNames>
  <calcPr fullCalcOnLoad="1"/>
</workbook>
</file>

<file path=xl/sharedStrings.xml><?xml version="1.0" encoding="utf-8"?>
<sst xmlns="http://schemas.openxmlformats.org/spreadsheetml/2006/main" count="157" uniqueCount="69">
  <si>
    <t>Lp.</t>
  </si>
  <si>
    <t>Numer i nazwa drogi</t>
  </si>
  <si>
    <t>Zakres robót</t>
  </si>
  <si>
    <t>Klasa drogi</t>
  </si>
  <si>
    <t>przebudowa</t>
  </si>
  <si>
    <t>G</t>
  </si>
  <si>
    <t>Z</t>
  </si>
  <si>
    <t>Z, L</t>
  </si>
  <si>
    <t>L</t>
  </si>
  <si>
    <t>RAZEM</t>
  </si>
  <si>
    <t>- 1 -</t>
  </si>
  <si>
    <t>- 2 -</t>
  </si>
  <si>
    <t>- 3 -</t>
  </si>
  <si>
    <t>- 4 -</t>
  </si>
  <si>
    <t>- 5 -</t>
  </si>
  <si>
    <r>
      <t>P4640W</t>
    </r>
    <r>
      <rPr>
        <sz val="13"/>
        <color indexed="8"/>
        <rFont val="Arial Narrow"/>
        <family val="2"/>
      </rPr>
      <t xml:space="preserve"> Bieżuń-Szreńsk-Mława</t>
    </r>
  </si>
  <si>
    <t>odnowa</t>
  </si>
  <si>
    <r>
      <t>P2311W</t>
    </r>
    <r>
      <rPr>
        <sz val="13"/>
        <color indexed="8"/>
        <rFont val="Arial Narrow"/>
        <family val="2"/>
      </rPr>
      <t xml:space="preserve"> Wieczfnia Kościelna-Długokąty-Dzierzgówek</t>
    </r>
  </si>
  <si>
    <r>
      <t xml:space="preserve">P2331W </t>
    </r>
    <r>
      <rPr>
        <sz val="13"/>
        <color indexed="8"/>
        <rFont val="Arial Narrow"/>
        <family val="2"/>
      </rPr>
      <t>Podkrajewo-Wiśniewo</t>
    </r>
  </si>
  <si>
    <r>
      <t>P2325W</t>
    </r>
    <r>
      <rPr>
        <sz val="13"/>
        <color indexed="8"/>
        <rFont val="Arial Narrow"/>
        <family val="2"/>
      </rPr>
      <t xml:space="preserve"> od drogi (Wiśniewo-Wola Szydłowska)-Stupsk</t>
    </r>
  </si>
  <si>
    <r>
      <t>P2347W</t>
    </r>
    <r>
      <rPr>
        <sz val="13"/>
        <color indexed="8"/>
        <rFont val="Arial Narrow"/>
        <family val="2"/>
      </rPr>
      <t xml:space="preserve"> od drogi Nr 7-Dąbek-Konopki</t>
    </r>
  </si>
  <si>
    <r>
      <t>P2322W</t>
    </r>
    <r>
      <rPr>
        <sz val="13"/>
        <color indexed="8"/>
        <rFont val="Arial Narrow"/>
        <family val="2"/>
      </rPr>
      <t xml:space="preserve"> Nosarzewo Borowe-Konopki</t>
    </r>
  </si>
  <si>
    <r>
      <t>P2343W</t>
    </r>
    <r>
      <rPr>
        <sz val="13"/>
        <color indexed="8"/>
        <rFont val="Arial Narrow"/>
        <family val="2"/>
      </rPr>
      <t xml:space="preserve"> Bogurzynek-Mdzewo</t>
    </r>
  </si>
  <si>
    <r>
      <t>P2352W</t>
    </r>
    <r>
      <rPr>
        <sz val="13"/>
        <color indexed="8"/>
        <rFont val="Arial Narrow"/>
        <family val="2"/>
      </rPr>
      <t xml:space="preserve"> Strzegowo-Niedzbórz-Pniewo Czeruchy</t>
    </r>
  </si>
  <si>
    <r>
      <t>P1240W</t>
    </r>
    <r>
      <rPr>
        <sz val="13"/>
        <color indexed="8"/>
        <rFont val="Arial Narrow"/>
        <family val="2"/>
      </rPr>
      <t xml:space="preserve"> Ciechanów-Modła-Niedzbórz-Drogiszka-Dalnia</t>
    </r>
  </si>
  <si>
    <r>
      <t>P2355W</t>
    </r>
    <r>
      <rPr>
        <sz val="13"/>
        <color indexed="8"/>
        <rFont val="Arial Narrow"/>
        <family val="2"/>
      </rPr>
      <t xml:space="preserve"> Radzanów-Strzegowo</t>
    </r>
  </si>
  <si>
    <r>
      <t>P2356W</t>
    </r>
    <r>
      <rPr>
        <sz val="13"/>
        <color indexed="8"/>
        <rFont val="Arial Narrow"/>
        <family val="2"/>
      </rPr>
      <t xml:space="preserve"> Staroguby-Strzegowo</t>
    </r>
  </si>
  <si>
    <r>
      <t>P2335W</t>
    </r>
    <r>
      <rPr>
        <sz val="13"/>
        <color indexed="8"/>
        <rFont val="Arial Narrow"/>
        <family val="2"/>
      </rPr>
      <t xml:space="preserve"> Szreńsk-Miłotki-Olszewko</t>
    </r>
  </si>
  <si>
    <r>
      <t>P2359W</t>
    </r>
    <r>
      <rPr>
        <sz val="13"/>
        <color indexed="8"/>
        <rFont val="Arial Narrow"/>
        <family val="2"/>
      </rPr>
      <t xml:space="preserve"> Radzanów-Drzazga</t>
    </r>
  </si>
  <si>
    <t>Długość                [km]</t>
  </si>
  <si>
    <t>- 6 -</t>
  </si>
  <si>
    <t>Długość               [km]</t>
  </si>
  <si>
    <r>
      <t>P4634W</t>
    </r>
    <r>
      <rPr>
        <sz val="13"/>
        <color indexed="8"/>
        <rFont val="Arial Narrow"/>
        <family val="2"/>
      </rPr>
      <t xml:space="preserve"> Bieżuń-Drzazga</t>
    </r>
  </si>
  <si>
    <t>Nakłady                       [tyś. zł]</t>
  </si>
  <si>
    <t>- 7 -</t>
  </si>
  <si>
    <t>- 8 -</t>
  </si>
  <si>
    <t>- 9 -</t>
  </si>
  <si>
    <t>- 10 -</t>
  </si>
  <si>
    <t>- 11 -</t>
  </si>
  <si>
    <t>- 12 -</t>
  </si>
  <si>
    <t>- 13 -</t>
  </si>
  <si>
    <r>
      <t>P2308W</t>
    </r>
    <r>
      <rPr>
        <sz val="13"/>
        <color indexed="8"/>
        <rFont val="Arial Narrow"/>
        <family val="2"/>
      </rPr>
      <t xml:space="preserve"> Załęże-Grzebsk</t>
    </r>
  </si>
  <si>
    <r>
      <t>P2316W</t>
    </r>
    <r>
      <rPr>
        <sz val="13"/>
        <color indexed="8"/>
        <rFont val="Arial Narrow"/>
        <family val="2"/>
      </rPr>
      <t xml:space="preserve"> Nosarzewo Borowe-Krzywonoś-Garlino-Kluszewo</t>
    </r>
  </si>
  <si>
    <r>
      <t>P2332W</t>
    </r>
    <r>
      <rPr>
        <sz val="13"/>
        <color indexed="8"/>
        <rFont val="Arial Narrow"/>
        <family val="2"/>
      </rPr>
      <t xml:space="preserve"> od drogi Szreńsk-Mława-Głużek-Rumoka</t>
    </r>
  </si>
  <si>
    <r>
      <t>P2334W</t>
    </r>
    <r>
      <rPr>
        <sz val="13"/>
        <color indexed="8"/>
        <rFont val="Arial Narrow"/>
        <family val="2"/>
      </rPr>
      <t xml:space="preserve"> od drogi Nr 563-Mostowo-Szreńsk</t>
    </r>
  </si>
  <si>
    <r>
      <t>P2344W</t>
    </r>
    <r>
      <rPr>
        <sz val="13"/>
        <color indexed="8"/>
        <rFont val="Arial Narrow"/>
        <family val="2"/>
      </rPr>
      <t xml:space="preserve"> Bogurzyn-Kosiny Kapiczne-droga Nr 7</t>
    </r>
  </si>
  <si>
    <r>
      <t>P2345W</t>
    </r>
    <r>
      <rPr>
        <sz val="13"/>
        <color indexed="8"/>
        <rFont val="Arial Narrow"/>
        <family val="2"/>
      </rPr>
      <t xml:space="preserve"> Kosiny Stare-droga Nr 7</t>
    </r>
  </si>
  <si>
    <r>
      <t>P2346W</t>
    </r>
    <r>
      <rPr>
        <sz val="13"/>
        <color indexed="8"/>
        <rFont val="Arial Narrow"/>
        <family val="2"/>
      </rPr>
      <t xml:space="preserve"> Kosiny Bartosowe-droga Nr 7</t>
    </r>
  </si>
  <si>
    <r>
      <t>P2348W</t>
    </r>
    <r>
      <rPr>
        <sz val="13"/>
        <color indexed="8"/>
        <rFont val="Arial Narrow"/>
        <family val="2"/>
      </rPr>
      <t xml:space="preserve"> Dąbek-Stupsk</t>
    </r>
  </si>
  <si>
    <r>
      <t>P2349W</t>
    </r>
    <r>
      <rPr>
        <sz val="13"/>
        <color indexed="8"/>
        <rFont val="Arial Narrow"/>
        <family val="2"/>
      </rPr>
      <t xml:space="preserve"> Żurominek-Stupsk</t>
    </r>
  </si>
  <si>
    <r>
      <t>P2351W</t>
    </r>
    <r>
      <rPr>
        <sz val="13"/>
        <color indexed="8"/>
        <rFont val="Arial Narrow"/>
        <family val="2"/>
      </rPr>
      <t xml:space="preserve"> Unikowo-Modła-Suleżyrz</t>
    </r>
  </si>
  <si>
    <r>
      <t>P2362W</t>
    </r>
    <r>
      <rPr>
        <sz val="13"/>
        <color indexed="8"/>
        <rFont val="Arial Narrow"/>
        <family val="2"/>
      </rPr>
      <t xml:space="preserve"> Dzierzgowo-Międzyleś-Cichowo droga Nr 616</t>
    </r>
  </si>
  <si>
    <r>
      <t>P4631W</t>
    </r>
    <r>
      <rPr>
        <sz val="13"/>
        <color indexed="8"/>
        <rFont val="Arial Narrow"/>
        <family val="2"/>
      </rPr>
      <t xml:space="preserve"> Wilewo-Zgliczyn Glinki-Drzazga</t>
    </r>
  </si>
  <si>
    <r>
      <t xml:space="preserve">P2367W </t>
    </r>
    <r>
      <rPr>
        <sz val="13"/>
        <color indexed="8"/>
        <rFont val="Arial Narrow"/>
        <family val="2"/>
      </rPr>
      <t>Mława (ul. Nowowiejska)</t>
    </r>
  </si>
  <si>
    <r>
      <t xml:space="preserve">P2369W </t>
    </r>
    <r>
      <rPr>
        <sz val="13"/>
        <color indexed="8"/>
        <rFont val="Arial Narrow"/>
        <family val="2"/>
      </rPr>
      <t>Mława (ul. Graniczna)</t>
    </r>
  </si>
  <si>
    <r>
      <t>P2370W</t>
    </r>
    <r>
      <rPr>
        <sz val="13"/>
        <color indexed="8"/>
        <rFont val="Arial Narrow"/>
        <family val="2"/>
      </rPr>
      <t xml:space="preserve"> Mława (ul. Kościuszki)</t>
    </r>
  </si>
  <si>
    <r>
      <t>P2373W</t>
    </r>
    <r>
      <rPr>
        <sz val="13"/>
        <color indexed="8"/>
        <rFont val="Arial Narrow"/>
        <family val="2"/>
      </rPr>
      <t xml:space="preserve"> Mława (ul. Z. Morawskiej)</t>
    </r>
  </si>
  <si>
    <r>
      <t>P2374W</t>
    </r>
    <r>
      <rPr>
        <sz val="13"/>
        <color indexed="8"/>
        <rFont val="Arial Narrow"/>
        <family val="2"/>
      </rPr>
      <t xml:space="preserve"> Mława (ul. Napoleońska)</t>
    </r>
  </si>
  <si>
    <r>
      <t>P2377W</t>
    </r>
    <r>
      <rPr>
        <sz val="13"/>
        <color indexed="8"/>
        <rFont val="Arial Narrow"/>
        <family val="2"/>
      </rPr>
      <t xml:space="preserve"> Mława (ul. Padlewskiego)</t>
    </r>
  </si>
  <si>
    <r>
      <t>P2379W</t>
    </r>
    <r>
      <rPr>
        <sz val="13"/>
        <color indexed="8"/>
        <rFont val="Arial Narrow"/>
        <family val="2"/>
      </rPr>
      <t xml:space="preserve"> Mława (ul. Studzieniec)</t>
    </r>
  </si>
  <si>
    <r>
      <t>P2380W</t>
    </r>
    <r>
      <rPr>
        <sz val="13"/>
        <color indexed="8"/>
        <rFont val="Arial Narrow"/>
        <family val="2"/>
      </rPr>
      <t xml:space="preserve"> Mława (ul. Szpitalna)</t>
    </r>
  </si>
  <si>
    <r>
      <t>P2381W</t>
    </r>
    <r>
      <rPr>
        <sz val="13"/>
        <color indexed="8"/>
        <rFont val="Arial Narrow"/>
        <family val="2"/>
      </rPr>
      <t xml:space="preserve"> Mława (ul. Wójtostwo)</t>
    </r>
  </si>
  <si>
    <r>
      <t>P2383W</t>
    </r>
    <r>
      <rPr>
        <sz val="13"/>
        <color indexed="8"/>
        <rFont val="Arial Narrow"/>
        <family val="2"/>
      </rPr>
      <t xml:space="preserve"> Mława (ul. Powstańców Styczniowych)</t>
    </r>
  </si>
  <si>
    <r>
      <t>P2304W</t>
    </r>
    <r>
      <rPr>
        <sz val="13"/>
        <color indexed="8"/>
        <rFont val="Arial Narrow"/>
        <family val="2"/>
      </rPr>
      <t xml:space="preserve"> Dźwierznia-Uniszki Zawadzkie do drogi (Iłowo-Białuty)</t>
    </r>
  </si>
  <si>
    <t>nakłady i realizacja                                                                                            [tyś. zł]</t>
  </si>
  <si>
    <r>
      <t>(2)</t>
    </r>
    <r>
      <rPr>
        <b/>
        <sz val="14"/>
        <color indexed="8"/>
        <rFont val="Times New Roman"/>
        <family val="1"/>
      </rPr>
      <t xml:space="preserve">  Najpilniejsze zadania w zakresie dróg powiatowych mających strategiczne znaczenie dla rozwoju gospodarczego i stanowiących połączenie z drogami wojewódzkimi i krajowymi w latach 2007 – 2013</t>
    </r>
  </si>
  <si>
    <t>(1)  Wykaz dróg powiatowych  mających bardzo istotne znaczenie dla rozwoju rolnictwa i miejscowej ludności, na których należy dokonać wzmocnienia i odnowy nawierzchni w latach 2007 – 2013</t>
  </si>
  <si>
    <t>Załącznik do Aktualizacji Wieloletniego Planu Inwestycyjno-Remontowy Powiatu Mławskiego na lata 2007-2013 (do poz. Nr 2 w tabeli)</t>
  </si>
  <si>
    <t>Załącznik do Aktualizacji Wieloletniego Planu Inwestycyjno-Remontowy Powiatu Mławskiego na lata 2007-2013 (do poz. Nr 1 w tabeli)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</si>
</sst>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_-* #,##0.0\ _z_ł_-;\-* #,##0.0\ _z_ł_-;_-* &quot;-&quot;??\ _z_ł_-;_-@_-"/>
  </numFmts>
  <fonts count="2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9"/>
      <name val="Czcionka tekstu podstawowego"/>
      <family val="0"/>
    </font>
    <font>
      <sz val="11"/>
      <color indexed="9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 indent="2"/>
    </xf>
    <xf numFmtId="164" fontId="4" fillId="0" borderId="15" xfId="0" applyNumberFormat="1" applyFont="1" applyBorder="1" applyAlignment="1">
      <alignment horizontal="right" vertical="top" wrapText="1" indent="2"/>
    </xf>
    <xf numFmtId="164" fontId="4" fillId="0" borderId="14" xfId="0" applyNumberFormat="1" applyFont="1" applyBorder="1" applyAlignment="1">
      <alignment horizontal="right" vertical="top" wrapText="1" indent="2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right" vertical="top" wrapText="1" indent="2"/>
    </xf>
    <xf numFmtId="0" fontId="4" fillId="0" borderId="19" xfId="0" applyFont="1" applyBorder="1" applyAlignment="1">
      <alignment horizontal="right" vertical="top" wrapText="1" indent="2"/>
    </xf>
    <xf numFmtId="165" fontId="4" fillId="0" borderId="19" xfId="0" applyNumberFormat="1" applyFont="1" applyBorder="1" applyAlignment="1">
      <alignment horizontal="right" vertical="top" wrapText="1" indent="2"/>
    </xf>
    <xf numFmtId="0" fontId="4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right" vertical="top" wrapText="1" indent="2"/>
    </xf>
    <xf numFmtId="49" fontId="3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66" fontId="4" fillId="0" borderId="22" xfId="42" applyNumberFormat="1" applyFont="1" applyBorder="1" applyAlignment="1">
      <alignment horizontal="right" vertical="top" wrapText="1" indent="2"/>
    </xf>
    <xf numFmtId="166" fontId="4" fillId="0" borderId="15" xfId="42" applyNumberFormat="1" applyFont="1" applyBorder="1" applyAlignment="1">
      <alignment horizontal="right" vertical="top" wrapText="1" indent="2"/>
    </xf>
    <xf numFmtId="0" fontId="7" fillId="0" borderId="19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 wrapText="1"/>
    </xf>
    <xf numFmtId="0" fontId="0" fillId="0" borderId="24" xfId="0" applyBorder="1" applyAlignment="1">
      <alignment/>
    </xf>
    <xf numFmtId="166" fontId="0" fillId="0" borderId="25" xfId="42" applyNumberFormat="1" applyFont="1" applyBorder="1" applyAlignment="1">
      <alignment horizontal="center" vertical="center"/>
    </xf>
    <xf numFmtId="166" fontId="0" fillId="0" borderId="26" xfId="42" applyNumberFormat="1" applyFont="1" applyBorder="1" applyAlignment="1">
      <alignment horizontal="center" vertical="center"/>
    </xf>
    <xf numFmtId="166" fontId="0" fillId="0" borderId="27" xfId="42" applyNumberFormat="1" applyFont="1" applyBorder="1" applyAlignment="1">
      <alignment horizontal="center" vertical="center"/>
    </xf>
    <xf numFmtId="166" fontId="0" fillId="0" borderId="10" xfId="42" applyNumberFormat="1" applyFont="1" applyBorder="1" applyAlignment="1">
      <alignment horizontal="center" vertical="center"/>
    </xf>
    <xf numFmtId="166" fontId="0" fillId="0" borderId="11" xfId="42" applyNumberFormat="1" applyFont="1" applyBorder="1" applyAlignment="1">
      <alignment horizontal="center" vertical="center"/>
    </xf>
    <xf numFmtId="166" fontId="0" fillId="0" borderId="15" xfId="42" applyNumberFormat="1" applyFont="1" applyBorder="1" applyAlignment="1">
      <alignment horizontal="center" vertical="center"/>
    </xf>
    <xf numFmtId="166" fontId="0" fillId="0" borderId="13" xfId="42" applyNumberFormat="1" applyFont="1" applyBorder="1" applyAlignment="1">
      <alignment horizontal="center" vertical="center"/>
    </xf>
    <xf numFmtId="166" fontId="0" fillId="0" borderId="12" xfId="42" applyNumberFormat="1" applyFont="1" applyBorder="1" applyAlignment="1">
      <alignment horizontal="center" vertical="center"/>
    </xf>
    <xf numFmtId="166" fontId="0" fillId="0" borderId="14" xfId="42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 vertical="top" wrapText="1" indent="1"/>
    </xf>
    <xf numFmtId="165" fontId="3" fillId="0" borderId="28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29" xfId="0" applyBorder="1" applyAlignment="1">
      <alignment/>
    </xf>
    <xf numFmtId="0" fontId="5" fillId="24" borderId="0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right" vertical="top" wrapText="1" indent="2"/>
    </xf>
    <xf numFmtId="165" fontId="4" fillId="24" borderId="0" xfId="0" applyNumberFormat="1" applyFont="1" applyFill="1" applyBorder="1" applyAlignment="1">
      <alignment horizontal="right" vertical="top" wrapText="1" indent="2"/>
    </xf>
    <xf numFmtId="165" fontId="4" fillId="24" borderId="30" xfId="0" applyNumberFormat="1" applyFont="1" applyFill="1" applyBorder="1" applyAlignment="1">
      <alignment horizontal="right" vertical="top" wrapText="1" indent="2"/>
    </xf>
    <xf numFmtId="165" fontId="4" fillId="24" borderId="31" xfId="0" applyNumberFormat="1" applyFont="1" applyFill="1" applyBorder="1" applyAlignment="1">
      <alignment horizontal="right" vertical="top" wrapText="1" indent="2"/>
    </xf>
    <xf numFmtId="0" fontId="0" fillId="24" borderId="24" xfId="0" applyFill="1" applyBorder="1" applyAlignment="1">
      <alignment/>
    </xf>
    <xf numFmtId="0" fontId="7" fillId="24" borderId="19" xfId="0" applyFont="1" applyFill="1" applyBorder="1" applyAlignment="1">
      <alignment horizontal="center" vertical="top" wrapText="1"/>
    </xf>
    <xf numFmtId="49" fontId="3" fillId="24" borderId="32" xfId="0" applyNumberFormat="1" applyFont="1" applyFill="1" applyBorder="1" applyAlignment="1">
      <alignment horizontal="center" vertical="top" wrapText="1"/>
    </xf>
    <xf numFmtId="166" fontId="4" fillId="24" borderId="33" xfId="42" applyNumberFormat="1" applyFont="1" applyFill="1" applyBorder="1" applyAlignment="1">
      <alignment horizontal="right" vertical="top" wrapText="1" indent="2"/>
    </xf>
    <xf numFmtId="166" fontId="4" fillId="24" borderId="0" xfId="42" applyNumberFormat="1" applyFont="1" applyFill="1" applyBorder="1" applyAlignment="1">
      <alignment horizontal="right" vertical="top" wrapText="1" indent="2"/>
    </xf>
    <xf numFmtId="165" fontId="4" fillId="24" borderId="19" xfId="0" applyNumberFormat="1" applyFont="1" applyFill="1" applyBorder="1" applyAlignment="1">
      <alignment horizontal="right" vertical="top" wrapText="1" indent="2"/>
    </xf>
    <xf numFmtId="166" fontId="4" fillId="24" borderId="34" xfId="42" applyNumberFormat="1" applyFont="1" applyFill="1" applyBorder="1" applyAlignment="1">
      <alignment horizontal="right" vertical="top" wrapText="1" indent="2"/>
    </xf>
    <xf numFmtId="166" fontId="4" fillId="24" borderId="35" xfId="42" applyNumberFormat="1" applyFont="1" applyFill="1" applyBorder="1" applyAlignment="1">
      <alignment horizontal="right" vertical="top" wrapText="1" indent="2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/>
    </xf>
    <xf numFmtId="2" fontId="26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75"/>
  <sheetViews>
    <sheetView tabSelected="1" zoomScale="80" zoomScaleNormal="80" zoomScalePageLayoutView="0" workbookViewId="0" topLeftCell="A67">
      <selection activeCell="C85" sqref="C85"/>
    </sheetView>
  </sheetViews>
  <sheetFormatPr defaultColWidth="8.796875" defaultRowHeight="14.25"/>
  <cols>
    <col min="1" max="1" width="0.59375" style="0" customWidth="1"/>
    <col min="2" max="2" width="6.3984375" style="0" bestFit="1" customWidth="1"/>
    <col min="3" max="3" width="61.8984375" style="0" customWidth="1"/>
    <col min="4" max="4" width="16.3984375" style="0" customWidth="1"/>
    <col min="5" max="5" width="10.19921875" style="0" customWidth="1"/>
    <col min="6" max="6" width="16.59765625" style="0" customWidth="1"/>
    <col min="7" max="7" width="15.3984375" style="0" customWidth="1"/>
    <col min="8" max="8" width="0.59375" style="0" customWidth="1"/>
    <col min="9" max="9" width="12.09765625" style="0" customWidth="1"/>
    <col min="10" max="10" width="12.3984375" style="0" customWidth="1"/>
    <col min="11" max="11" width="11.69921875" style="0" customWidth="1"/>
    <col min="12" max="12" width="13.8984375" style="0" customWidth="1"/>
    <col min="13" max="13" width="15.09765625" style="0" customWidth="1"/>
    <col min="14" max="14" width="15" style="0" customWidth="1"/>
    <col min="15" max="15" width="13.19921875" style="0" customWidth="1"/>
    <col min="16" max="16" width="4.3984375" style="0" customWidth="1"/>
    <col min="18" max="18" width="20.09765625" style="0" customWidth="1"/>
  </cols>
  <sheetData>
    <row r="4" spans="3:14" ht="18">
      <c r="C4" s="64" t="s">
        <v>67</v>
      </c>
      <c r="D4" s="64"/>
      <c r="E4" s="64"/>
      <c r="F4" s="64"/>
      <c r="G4" s="64"/>
      <c r="H4" s="65"/>
      <c r="I4" s="65"/>
      <c r="J4" s="65"/>
      <c r="K4" s="65"/>
      <c r="L4" s="65"/>
      <c r="M4" s="65"/>
      <c r="N4" s="65"/>
    </row>
    <row r="6" spans="1:16" ht="3" customHeight="1">
      <c r="A6" s="43"/>
      <c r="B6" s="41"/>
      <c r="C6" s="41"/>
      <c r="D6" s="41"/>
      <c r="E6" s="41"/>
      <c r="F6" s="42"/>
      <c r="G6" s="43"/>
      <c r="H6" s="43"/>
      <c r="I6" s="44"/>
      <c r="J6" s="45"/>
      <c r="K6" s="45"/>
      <c r="L6" s="45"/>
      <c r="M6" s="45"/>
      <c r="N6" s="45"/>
      <c r="O6" s="45"/>
      <c r="P6" s="43"/>
    </row>
    <row r="7" spans="1:16" ht="49.5" customHeight="1">
      <c r="A7" s="46"/>
      <c r="B7" s="72" t="s">
        <v>65</v>
      </c>
      <c r="C7" s="73"/>
      <c r="D7" s="73"/>
      <c r="E7" s="73"/>
      <c r="F7" s="73"/>
      <c r="G7" s="40"/>
      <c r="H7" s="46"/>
      <c r="I7" s="66" t="s">
        <v>64</v>
      </c>
      <c r="J7" s="67"/>
      <c r="K7" s="67"/>
      <c r="L7" s="67"/>
      <c r="M7" s="67"/>
      <c r="N7" s="67"/>
      <c r="O7" s="68"/>
      <c r="P7" s="46"/>
    </row>
    <row r="8" spans="1:16" ht="3" customHeight="1">
      <c r="A8" s="43"/>
      <c r="B8" s="41"/>
      <c r="C8" s="41"/>
      <c r="D8" s="41"/>
      <c r="E8" s="41"/>
      <c r="F8" s="42"/>
      <c r="G8" s="43"/>
      <c r="H8" s="43"/>
      <c r="I8" s="44"/>
      <c r="J8" s="45"/>
      <c r="K8" s="45"/>
      <c r="L8" s="45"/>
      <c r="M8" s="45"/>
      <c r="N8" s="45"/>
      <c r="O8" s="45"/>
      <c r="P8" s="43"/>
    </row>
    <row r="9" spans="1:16" ht="36">
      <c r="A9" s="47"/>
      <c r="B9" s="21" t="s">
        <v>0</v>
      </c>
      <c r="C9" s="22" t="s">
        <v>1</v>
      </c>
      <c r="D9" s="22" t="s">
        <v>2</v>
      </c>
      <c r="E9" s="22" t="s">
        <v>3</v>
      </c>
      <c r="F9" s="22" t="s">
        <v>31</v>
      </c>
      <c r="G9" s="22" t="s">
        <v>33</v>
      </c>
      <c r="H9" s="47"/>
      <c r="I9" s="25">
        <v>2007</v>
      </c>
      <c r="J9" s="25">
        <v>2008</v>
      </c>
      <c r="K9" s="25">
        <v>2009</v>
      </c>
      <c r="L9" s="25">
        <v>2010</v>
      </c>
      <c r="M9" s="25">
        <v>2011</v>
      </c>
      <c r="N9" s="25">
        <v>2012</v>
      </c>
      <c r="O9" s="25">
        <v>2013</v>
      </c>
      <c r="P9" s="47"/>
    </row>
    <row r="10" spans="1:16" ht="3" customHeight="1">
      <c r="A10" s="43"/>
      <c r="B10" s="41"/>
      <c r="C10" s="41"/>
      <c r="D10" s="41"/>
      <c r="E10" s="41"/>
      <c r="F10" s="42"/>
      <c r="G10" s="43"/>
      <c r="H10" s="43"/>
      <c r="I10" s="44"/>
      <c r="J10" s="45"/>
      <c r="K10" s="45"/>
      <c r="L10" s="45"/>
      <c r="M10" s="45"/>
      <c r="N10" s="45"/>
      <c r="O10" s="45"/>
      <c r="P10" s="43"/>
    </row>
    <row r="11" spans="1:16" ht="14.25">
      <c r="A11" s="48"/>
      <c r="B11" s="20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20" t="s">
        <v>30</v>
      </c>
      <c r="H11" s="48"/>
      <c r="I11" s="26" t="s">
        <v>34</v>
      </c>
      <c r="J11" s="26" t="s">
        <v>35</v>
      </c>
      <c r="K11" s="26" t="s">
        <v>36</v>
      </c>
      <c r="L11" s="26" t="s">
        <v>37</v>
      </c>
      <c r="M11" s="26" t="s">
        <v>38</v>
      </c>
      <c r="N11" s="26" t="s">
        <v>39</v>
      </c>
      <c r="O11" s="26" t="s">
        <v>40</v>
      </c>
      <c r="P11" s="48"/>
    </row>
    <row r="12" spans="1:16" ht="3" customHeight="1">
      <c r="A12" s="43"/>
      <c r="B12" s="41"/>
      <c r="C12" s="41"/>
      <c r="D12" s="41"/>
      <c r="E12" s="41"/>
      <c r="F12" s="42"/>
      <c r="G12" s="43"/>
      <c r="H12" s="43"/>
      <c r="I12" s="44"/>
      <c r="J12" s="45"/>
      <c r="K12" s="45"/>
      <c r="L12" s="45"/>
      <c r="M12" s="45"/>
      <c r="N12" s="45"/>
      <c r="O12" s="45"/>
      <c r="P12" s="43"/>
    </row>
    <row r="13" spans="1:16" ht="17.25">
      <c r="A13" s="49"/>
      <c r="B13" s="16">
        <v>1</v>
      </c>
      <c r="C13" s="17" t="s">
        <v>15</v>
      </c>
      <c r="D13" s="18" t="s">
        <v>4</v>
      </c>
      <c r="E13" s="18" t="s">
        <v>5</v>
      </c>
      <c r="F13" s="19">
        <v>30.698</v>
      </c>
      <c r="G13" s="23">
        <v>3670</v>
      </c>
      <c r="H13" s="49"/>
      <c r="I13" s="28"/>
      <c r="J13" s="29"/>
      <c r="K13" s="29"/>
      <c r="L13" s="29">
        <v>3670</v>
      </c>
      <c r="M13" s="29"/>
      <c r="N13" s="29"/>
      <c r="O13" s="30"/>
      <c r="P13" s="49"/>
    </row>
    <row r="14" spans="1:16" ht="17.25">
      <c r="A14" s="49"/>
      <c r="B14" s="1">
        <v>2</v>
      </c>
      <c r="C14" s="2" t="s">
        <v>17</v>
      </c>
      <c r="D14" s="3" t="s">
        <v>4</v>
      </c>
      <c r="E14" s="3" t="s">
        <v>6</v>
      </c>
      <c r="F14" s="8">
        <v>12.247</v>
      </c>
      <c r="G14" s="23">
        <v>4200</v>
      </c>
      <c r="H14" s="49"/>
      <c r="I14" s="31"/>
      <c r="J14" s="32"/>
      <c r="K14" s="32">
        <f>G14</f>
        <v>4200</v>
      </c>
      <c r="L14" s="32"/>
      <c r="M14" s="32"/>
      <c r="N14" s="32"/>
      <c r="O14" s="33"/>
      <c r="P14" s="49"/>
    </row>
    <row r="15" spans="1:16" ht="17.25">
      <c r="A15" s="49"/>
      <c r="B15" s="1">
        <v>3</v>
      </c>
      <c r="C15" s="2" t="s">
        <v>63</v>
      </c>
      <c r="D15" s="3" t="s">
        <v>4</v>
      </c>
      <c r="E15" s="3" t="s">
        <v>6</v>
      </c>
      <c r="F15" s="8">
        <v>3.512</v>
      </c>
      <c r="G15" s="23">
        <v>1300</v>
      </c>
      <c r="H15" s="49"/>
      <c r="I15" s="31"/>
      <c r="J15" s="32"/>
      <c r="K15" s="32">
        <f>G15</f>
        <v>1300</v>
      </c>
      <c r="L15" s="32"/>
      <c r="M15" s="32"/>
      <c r="N15" s="32"/>
      <c r="O15" s="33"/>
      <c r="P15" s="49"/>
    </row>
    <row r="16" spans="1:16" ht="17.25">
      <c r="A16" s="49"/>
      <c r="B16" s="1">
        <f aca="true" t="shared" si="0" ref="B16:B24">B15+1</f>
        <v>4</v>
      </c>
      <c r="C16" s="2" t="s">
        <v>18</v>
      </c>
      <c r="D16" s="3" t="s">
        <v>4</v>
      </c>
      <c r="E16" s="3" t="s">
        <v>6</v>
      </c>
      <c r="F16" s="8">
        <v>3.498</v>
      </c>
      <c r="G16" s="23">
        <v>1200</v>
      </c>
      <c r="H16" s="49"/>
      <c r="I16" s="31"/>
      <c r="J16" s="32"/>
      <c r="K16" s="32"/>
      <c r="L16" s="32"/>
      <c r="M16" s="32">
        <f>G16</f>
        <v>1200</v>
      </c>
      <c r="N16" s="32"/>
      <c r="O16" s="33"/>
      <c r="P16" s="49"/>
    </row>
    <row r="17" spans="1:16" ht="17.25">
      <c r="A17" s="49"/>
      <c r="B17" s="1">
        <v>5</v>
      </c>
      <c r="C17" s="2" t="s">
        <v>19</v>
      </c>
      <c r="D17" s="3" t="s">
        <v>4</v>
      </c>
      <c r="E17" s="3" t="s">
        <v>6</v>
      </c>
      <c r="F17" s="8">
        <v>2.634</v>
      </c>
      <c r="G17" s="23">
        <v>1000</v>
      </c>
      <c r="H17" s="49"/>
      <c r="I17" s="31"/>
      <c r="J17" s="32"/>
      <c r="K17" s="32"/>
      <c r="L17" s="32"/>
      <c r="M17" s="32">
        <f>G17</f>
        <v>1000</v>
      </c>
      <c r="N17" s="32"/>
      <c r="O17" s="33"/>
      <c r="P17" s="49"/>
    </row>
    <row r="18" spans="1:16" ht="17.25">
      <c r="A18" s="49"/>
      <c r="B18" s="1">
        <f t="shared" si="0"/>
        <v>6</v>
      </c>
      <c r="C18" s="2" t="s">
        <v>20</v>
      </c>
      <c r="D18" s="3" t="s">
        <v>4</v>
      </c>
      <c r="E18" s="3" t="s">
        <v>6</v>
      </c>
      <c r="F18" s="8">
        <v>9.766</v>
      </c>
      <c r="G18" s="23">
        <v>3500</v>
      </c>
      <c r="H18" s="49"/>
      <c r="I18" s="31"/>
      <c r="J18" s="32"/>
      <c r="K18" s="32"/>
      <c r="L18" s="32"/>
      <c r="M18" s="32">
        <f>G18</f>
        <v>3500</v>
      </c>
      <c r="N18" s="32"/>
      <c r="O18" s="33"/>
      <c r="P18" s="49"/>
    </row>
    <row r="19" spans="1:16" ht="17.25">
      <c r="A19" s="49"/>
      <c r="B19" s="1">
        <f t="shared" si="0"/>
        <v>7</v>
      </c>
      <c r="C19" s="2" t="s">
        <v>21</v>
      </c>
      <c r="D19" s="3" t="s">
        <v>4</v>
      </c>
      <c r="E19" s="3" t="s">
        <v>6</v>
      </c>
      <c r="F19" s="8">
        <v>10.934</v>
      </c>
      <c r="G19" s="23">
        <v>3900</v>
      </c>
      <c r="H19" s="49"/>
      <c r="I19" s="31"/>
      <c r="J19" s="32"/>
      <c r="K19" s="32"/>
      <c r="L19" s="32"/>
      <c r="M19" s="32"/>
      <c r="N19" s="32">
        <f>G19</f>
        <v>3900</v>
      </c>
      <c r="O19" s="33"/>
      <c r="P19" s="49"/>
    </row>
    <row r="20" spans="1:16" ht="17.25">
      <c r="A20" s="49"/>
      <c r="B20" s="1">
        <f t="shared" si="0"/>
        <v>8</v>
      </c>
      <c r="C20" s="2" t="s">
        <v>22</v>
      </c>
      <c r="D20" s="3" t="s">
        <v>4</v>
      </c>
      <c r="E20" s="3" t="s">
        <v>6</v>
      </c>
      <c r="F20" s="8">
        <v>10.658</v>
      </c>
      <c r="G20" s="23">
        <v>3800</v>
      </c>
      <c r="H20" s="49"/>
      <c r="I20" s="31"/>
      <c r="J20" s="32"/>
      <c r="K20" s="32"/>
      <c r="L20" s="32">
        <f>G20</f>
        <v>3800</v>
      </c>
      <c r="M20" s="32"/>
      <c r="N20" s="32"/>
      <c r="O20" s="33"/>
      <c r="P20" s="49"/>
    </row>
    <row r="21" spans="1:16" ht="17.25">
      <c r="A21" s="49"/>
      <c r="B21" s="1">
        <f t="shared" si="0"/>
        <v>9</v>
      </c>
      <c r="C21" s="2" t="s">
        <v>23</v>
      </c>
      <c r="D21" s="3" t="s">
        <v>4</v>
      </c>
      <c r="E21" s="3" t="s">
        <v>6</v>
      </c>
      <c r="F21" s="8">
        <v>14.932</v>
      </c>
      <c r="G21" s="23">
        <v>5200</v>
      </c>
      <c r="H21" s="49"/>
      <c r="I21" s="31"/>
      <c r="J21" s="32"/>
      <c r="K21" s="32"/>
      <c r="L21" s="32"/>
      <c r="M21" s="32"/>
      <c r="N21" s="32"/>
      <c r="O21" s="33">
        <f>G21</f>
        <v>5200</v>
      </c>
      <c r="P21" s="49"/>
    </row>
    <row r="22" spans="1:16" ht="17.25">
      <c r="A22" s="49"/>
      <c r="B22" s="1">
        <f t="shared" si="0"/>
        <v>10</v>
      </c>
      <c r="C22" s="2" t="s">
        <v>24</v>
      </c>
      <c r="D22" s="3" t="s">
        <v>4</v>
      </c>
      <c r="E22" s="3" t="s">
        <v>7</v>
      </c>
      <c r="F22" s="8">
        <v>12.16</v>
      </c>
      <c r="G22" s="23">
        <v>4300</v>
      </c>
      <c r="H22" s="49"/>
      <c r="I22" s="31"/>
      <c r="J22" s="32"/>
      <c r="K22" s="32"/>
      <c r="L22" s="32"/>
      <c r="M22" s="32"/>
      <c r="N22" s="32"/>
      <c r="O22" s="33">
        <f>G22</f>
        <v>4300</v>
      </c>
      <c r="P22" s="49"/>
    </row>
    <row r="23" spans="1:16" ht="17.25">
      <c r="A23" s="49"/>
      <c r="B23" s="1">
        <f t="shared" si="0"/>
        <v>11</v>
      </c>
      <c r="C23" s="2" t="s">
        <v>25</v>
      </c>
      <c r="D23" s="3" t="s">
        <v>4</v>
      </c>
      <c r="E23" s="3" t="s">
        <v>6</v>
      </c>
      <c r="F23" s="8">
        <v>15.171</v>
      </c>
      <c r="G23" s="23">
        <v>5300</v>
      </c>
      <c r="H23" s="49"/>
      <c r="I23" s="31"/>
      <c r="J23" s="32"/>
      <c r="K23" s="32"/>
      <c r="L23" s="32"/>
      <c r="M23" s="32"/>
      <c r="N23" s="32">
        <f>G23</f>
        <v>5300</v>
      </c>
      <c r="O23" s="33"/>
      <c r="P23" s="49"/>
    </row>
    <row r="24" spans="1:16" ht="17.25">
      <c r="A24" s="49"/>
      <c r="B24" s="1">
        <f t="shared" si="0"/>
        <v>12</v>
      </c>
      <c r="C24" s="2" t="s">
        <v>26</v>
      </c>
      <c r="D24" s="3" t="s">
        <v>4</v>
      </c>
      <c r="E24" s="3" t="s">
        <v>8</v>
      </c>
      <c r="F24" s="8">
        <v>7.114</v>
      </c>
      <c r="G24" s="23">
        <v>2500</v>
      </c>
      <c r="H24" s="49"/>
      <c r="I24" s="31"/>
      <c r="J24" s="32"/>
      <c r="K24" s="32"/>
      <c r="L24" s="32"/>
      <c r="M24" s="32"/>
      <c r="N24" s="32"/>
      <c r="O24" s="33">
        <f>G24</f>
        <v>2500</v>
      </c>
      <c r="P24" s="49"/>
    </row>
    <row r="25" spans="1:16" ht="17.25">
      <c r="A25" s="49"/>
      <c r="B25" s="1">
        <v>13</v>
      </c>
      <c r="C25" s="2" t="s">
        <v>27</v>
      </c>
      <c r="D25" s="3" t="s">
        <v>4</v>
      </c>
      <c r="E25" s="3" t="s">
        <v>6</v>
      </c>
      <c r="F25" s="8">
        <v>5.799</v>
      </c>
      <c r="G25" s="23">
        <v>2000</v>
      </c>
      <c r="H25" s="49"/>
      <c r="I25" s="31"/>
      <c r="J25" s="32">
        <v>2000</v>
      </c>
      <c r="K25" s="32"/>
      <c r="L25" s="32"/>
      <c r="M25" s="32"/>
      <c r="N25" s="32"/>
      <c r="O25" s="33"/>
      <c r="P25" s="49"/>
    </row>
    <row r="26" spans="1:16" ht="17.25">
      <c r="A26" s="49"/>
      <c r="B26" s="1">
        <v>14</v>
      </c>
      <c r="C26" s="2" t="s">
        <v>28</v>
      </c>
      <c r="D26" s="3" t="s">
        <v>4</v>
      </c>
      <c r="E26" s="3" t="s">
        <v>6</v>
      </c>
      <c r="F26" s="8">
        <v>2.446</v>
      </c>
      <c r="G26" s="23">
        <v>900</v>
      </c>
      <c r="H26" s="49"/>
      <c r="I26" s="31"/>
      <c r="J26" s="32"/>
      <c r="K26" s="32"/>
      <c r="L26" s="32"/>
      <c r="M26" s="32">
        <f>G26</f>
        <v>900</v>
      </c>
      <c r="N26" s="32"/>
      <c r="O26" s="33"/>
      <c r="P26" s="49"/>
    </row>
    <row r="27" spans="1:16" ht="17.25">
      <c r="A27" s="50"/>
      <c r="B27" s="6">
        <v>15</v>
      </c>
      <c r="C27" s="4" t="s">
        <v>32</v>
      </c>
      <c r="D27" s="5" t="s">
        <v>4</v>
      </c>
      <c r="E27" s="5" t="s">
        <v>6</v>
      </c>
      <c r="F27" s="9">
        <v>1.825</v>
      </c>
      <c r="G27" s="23">
        <v>700</v>
      </c>
      <c r="H27" s="50"/>
      <c r="I27" s="34"/>
      <c r="J27" s="35"/>
      <c r="K27" s="35"/>
      <c r="L27" s="35"/>
      <c r="M27" s="35">
        <f>G27</f>
        <v>700</v>
      </c>
      <c r="N27" s="35"/>
      <c r="O27" s="36"/>
      <c r="P27" s="50"/>
    </row>
    <row r="28" spans="1:16" ht="3" customHeight="1">
      <c r="A28" s="43"/>
      <c r="B28" s="41"/>
      <c r="C28" s="41"/>
      <c r="D28" s="41"/>
      <c r="E28" s="41"/>
      <c r="F28" s="42"/>
      <c r="G28" s="43"/>
      <c r="H28" s="43"/>
      <c r="I28" s="44"/>
      <c r="J28" s="45"/>
      <c r="K28" s="45"/>
      <c r="L28" s="45"/>
      <c r="M28" s="45"/>
      <c r="N28" s="45"/>
      <c r="O28" s="45"/>
      <c r="P28" s="43"/>
    </row>
    <row r="29" spans="1:18" ht="16.5" customHeight="1">
      <c r="A29" s="51"/>
      <c r="B29" s="70" t="s">
        <v>9</v>
      </c>
      <c r="C29" s="71"/>
      <c r="D29" s="71"/>
      <c r="E29" s="71"/>
      <c r="F29" s="7">
        <f>SUM(F13:F27)</f>
        <v>143.394</v>
      </c>
      <c r="G29" s="15">
        <f>SUM(G13:G27)</f>
        <v>43470</v>
      </c>
      <c r="H29" s="51"/>
      <c r="I29" s="37">
        <f aca="true" t="shared" si="1" ref="I29:O29">SUM(I13:I27)</f>
        <v>0</v>
      </c>
      <c r="J29" s="37">
        <f t="shared" si="1"/>
        <v>2000</v>
      </c>
      <c r="K29" s="37">
        <f t="shared" si="1"/>
        <v>5500</v>
      </c>
      <c r="L29" s="37">
        <f t="shared" si="1"/>
        <v>7470</v>
      </c>
      <c r="M29" s="37">
        <f t="shared" si="1"/>
        <v>7300</v>
      </c>
      <c r="N29" s="37">
        <f t="shared" si="1"/>
        <v>9200</v>
      </c>
      <c r="O29" s="37">
        <f t="shared" si="1"/>
        <v>12000</v>
      </c>
      <c r="P29" s="51"/>
      <c r="Q29" s="39">
        <f>SUM(I29:O29)</f>
        <v>43470</v>
      </c>
      <c r="R29" s="38" t="str">
        <f>IF(G29=Q29,"O.K.","Coś spieprzyłeś!!!")</f>
        <v>O.K.</v>
      </c>
    </row>
    <row r="30" spans="1:16" ht="3" customHeight="1">
      <c r="A30" s="43"/>
      <c r="B30" s="41"/>
      <c r="C30" s="41"/>
      <c r="D30" s="41"/>
      <c r="E30" s="41"/>
      <c r="F30" s="42"/>
      <c r="G30" s="43"/>
      <c r="H30" s="43"/>
      <c r="I30" s="44"/>
      <c r="J30" s="45"/>
      <c r="K30" s="45"/>
      <c r="L30" s="45"/>
      <c r="M30" s="45"/>
      <c r="N30" s="45"/>
      <c r="O30" s="45"/>
      <c r="P30" s="43"/>
    </row>
    <row r="31" ht="19.5" customHeight="1"/>
    <row r="32" spans="3:4" ht="19.5" customHeight="1">
      <c r="C32" s="61">
        <v>2007</v>
      </c>
      <c r="D32" s="59"/>
    </row>
    <row r="33" spans="3:4" ht="19.5" customHeight="1">
      <c r="C33" s="62" t="e">
        <f>#REF!</f>
        <v>#REF!</v>
      </c>
      <c r="D33" s="60" t="e">
        <f>#REF!</f>
        <v>#REF!</v>
      </c>
    </row>
    <row r="34" spans="3:4" ht="19.5" customHeight="1">
      <c r="C34" s="62" t="e">
        <f>#REF!</f>
        <v>#REF!</v>
      </c>
      <c r="D34" s="60" t="e">
        <f>#REF!</f>
        <v>#REF!</v>
      </c>
    </row>
    <row r="35" spans="3:4" ht="19.5" customHeight="1">
      <c r="C35" s="62" t="e">
        <f>#REF!</f>
        <v>#REF!</v>
      </c>
      <c r="D35" s="60" t="e">
        <f>#REF!</f>
        <v>#REF!</v>
      </c>
    </row>
    <row r="36" spans="3:4" ht="19.5" customHeight="1">
      <c r="C36" s="62" t="e">
        <f>#REF!</f>
        <v>#REF!</v>
      </c>
      <c r="D36" s="60" t="e">
        <f>#REF!</f>
        <v>#REF!</v>
      </c>
    </row>
    <row r="37" spans="3:4" ht="19.5" customHeight="1">
      <c r="C37" s="62" t="e">
        <f>#REF!</f>
        <v>#REF!</v>
      </c>
      <c r="D37" s="60" t="e">
        <f>#REF!</f>
        <v>#REF!</v>
      </c>
    </row>
    <row r="38" spans="3:4" ht="19.5" customHeight="1">
      <c r="C38" s="62"/>
      <c r="D38" s="63" t="e">
        <f>SUM(D33:D37)</f>
        <v>#REF!</v>
      </c>
    </row>
    <row r="39" spans="3:4" ht="19.5" customHeight="1">
      <c r="C39" s="61">
        <v>2008</v>
      </c>
      <c r="D39" s="59"/>
    </row>
    <row r="40" spans="3:4" ht="19.5" customHeight="1">
      <c r="C40" s="62" t="e">
        <f>#REF!</f>
        <v>#REF!</v>
      </c>
      <c r="D40" s="60" t="e">
        <f>#REF!</f>
        <v>#REF!</v>
      </c>
    </row>
    <row r="41" spans="3:4" ht="19.5" customHeight="1">
      <c r="C41" s="62" t="e">
        <f>#REF!</f>
        <v>#REF!</v>
      </c>
      <c r="D41" s="60" t="e">
        <f>#REF!</f>
        <v>#REF!</v>
      </c>
    </row>
    <row r="42" spans="3:4" ht="19.5" customHeight="1">
      <c r="C42" s="62" t="e">
        <f>#REF!</f>
        <v>#REF!</v>
      </c>
      <c r="D42" s="60" t="e">
        <f>#REF!</f>
        <v>#REF!</v>
      </c>
    </row>
    <row r="43" spans="3:4" ht="19.5" customHeight="1">
      <c r="C43" s="62"/>
      <c r="D43" s="63" t="e">
        <f>SUM(D40:D42)</f>
        <v>#REF!</v>
      </c>
    </row>
    <row r="44" spans="3:4" ht="19.5" customHeight="1">
      <c r="C44" s="61">
        <v>2009</v>
      </c>
      <c r="D44" s="59"/>
    </row>
    <row r="45" spans="3:4" ht="19.5" customHeight="1">
      <c r="C45" s="62" t="e">
        <f>#REF!</f>
        <v>#REF!</v>
      </c>
      <c r="D45" s="60" t="e">
        <f>#REF!</f>
        <v>#REF!</v>
      </c>
    </row>
    <row r="46" spans="3:4" ht="19.5" customHeight="1">
      <c r="C46" s="62" t="str">
        <f>C14</f>
        <v>P2311W Wieczfnia Kościelna-Długokąty-Dzierzgówek</v>
      </c>
      <c r="D46" s="60">
        <f>K14</f>
        <v>4200</v>
      </c>
    </row>
    <row r="47" spans="3:4" ht="19.5" customHeight="1">
      <c r="C47" s="62" t="str">
        <f>C15</f>
        <v>P2304W Dźwierznia-Uniszki Zawadzkie do drogi (Iłowo-Białuty)</v>
      </c>
      <c r="D47" s="60">
        <f>K15</f>
        <v>1300</v>
      </c>
    </row>
    <row r="48" spans="3:4" ht="19.5" customHeight="1">
      <c r="C48" s="62" t="e">
        <f>#REF!</f>
        <v>#REF!</v>
      </c>
      <c r="D48" s="60" t="e">
        <f>#REF!</f>
        <v>#REF!</v>
      </c>
    </row>
    <row r="49" spans="3:4" ht="19.5" customHeight="1">
      <c r="C49" s="62" t="e">
        <f>#REF!</f>
        <v>#REF!</v>
      </c>
      <c r="D49" s="60" t="e">
        <f>#REF!</f>
        <v>#REF!</v>
      </c>
    </row>
    <row r="50" spans="3:4" ht="19.5" customHeight="1">
      <c r="C50" s="62"/>
      <c r="D50" s="63" t="e">
        <f>SUM(D45:D49)</f>
        <v>#REF!</v>
      </c>
    </row>
    <row r="51" spans="3:4" ht="19.5" customHeight="1">
      <c r="C51" s="61">
        <v>2010</v>
      </c>
      <c r="D51" s="59"/>
    </row>
    <row r="52" spans="3:4" ht="19.5" customHeight="1">
      <c r="C52" s="62" t="str">
        <f>C13</f>
        <v>P4640W Bieżuń-Szreńsk-Mława</v>
      </c>
      <c r="D52" s="60">
        <f>L13</f>
        <v>3670</v>
      </c>
    </row>
    <row r="53" spans="3:4" ht="19.5" customHeight="1">
      <c r="C53" s="62" t="str">
        <f>C20</f>
        <v>P2343W Bogurzynek-Mdzewo</v>
      </c>
      <c r="D53" s="60">
        <f>L20</f>
        <v>3800</v>
      </c>
    </row>
    <row r="54" spans="3:4" ht="19.5" customHeight="1">
      <c r="C54" s="62" t="str">
        <f>C25</f>
        <v>P2335W Szreńsk-Miłotki-Olszewko</v>
      </c>
      <c r="D54" s="60">
        <f>L25</f>
        <v>0</v>
      </c>
    </row>
    <row r="55" spans="3:4" ht="19.5" customHeight="1">
      <c r="C55" s="62"/>
      <c r="D55" s="63">
        <f>SUM(D52:D54)</f>
        <v>7470</v>
      </c>
    </row>
    <row r="56" spans="3:4" ht="19.5" customHeight="1">
      <c r="C56" s="61">
        <v>2011</v>
      </c>
      <c r="D56" s="59"/>
    </row>
    <row r="57" spans="3:4" ht="19.5" customHeight="1">
      <c r="C57" s="62" t="str">
        <f>C16</f>
        <v>P2331W Podkrajewo-Wiśniewo</v>
      </c>
      <c r="D57" s="60">
        <f>M16</f>
        <v>1200</v>
      </c>
    </row>
    <row r="58" spans="3:4" ht="19.5" customHeight="1">
      <c r="C58" s="62" t="e">
        <f>#REF!</f>
        <v>#REF!</v>
      </c>
      <c r="D58" s="60" t="e">
        <f>#REF!</f>
        <v>#REF!</v>
      </c>
    </row>
    <row r="59" spans="3:4" ht="19.5" customHeight="1">
      <c r="C59" s="62" t="str">
        <f>C17</f>
        <v>P2325W od drogi (Wiśniewo-Wola Szydłowska)-Stupsk</v>
      </c>
      <c r="D59" s="60">
        <f>M17</f>
        <v>1000</v>
      </c>
    </row>
    <row r="60" spans="3:4" ht="19.5" customHeight="1">
      <c r="C60" s="62" t="str">
        <f>C18</f>
        <v>P2347W od drogi Nr 7-Dąbek-Konopki</v>
      </c>
      <c r="D60" s="60">
        <f>M18</f>
        <v>3500</v>
      </c>
    </row>
    <row r="61" spans="3:4" ht="19.5" customHeight="1">
      <c r="C61" s="62" t="e">
        <f>#REF!</f>
        <v>#REF!</v>
      </c>
      <c r="D61" s="60" t="e">
        <f>#REF!</f>
        <v>#REF!</v>
      </c>
    </row>
    <row r="62" spans="3:4" ht="19.5" customHeight="1">
      <c r="C62" s="62" t="str">
        <f>C26</f>
        <v>P2359W Radzanów-Drzazga</v>
      </c>
      <c r="D62" s="60">
        <f>M26</f>
        <v>900</v>
      </c>
    </row>
    <row r="63" spans="3:4" ht="19.5" customHeight="1">
      <c r="C63" s="62" t="str">
        <f>C27</f>
        <v>P4634W Bieżuń-Drzazga</v>
      </c>
      <c r="D63" s="60">
        <f>M27</f>
        <v>700</v>
      </c>
    </row>
    <row r="64" spans="3:4" ht="19.5" customHeight="1">
      <c r="C64" s="62"/>
      <c r="D64" s="63" t="e">
        <f>SUM(D57:D63)</f>
        <v>#REF!</v>
      </c>
    </row>
    <row r="65" spans="3:4" ht="19.5" customHeight="1">
      <c r="C65" s="61">
        <v>2012</v>
      </c>
      <c r="D65" s="59"/>
    </row>
    <row r="66" spans="3:4" ht="19.5" customHeight="1">
      <c r="C66" s="62" t="str">
        <f>C19</f>
        <v>P2322W Nosarzewo Borowe-Konopki</v>
      </c>
      <c r="D66" s="60">
        <f>N19</f>
        <v>3900</v>
      </c>
    </row>
    <row r="67" spans="3:4" ht="19.5" customHeight="1">
      <c r="C67" s="62" t="str">
        <f>C23</f>
        <v>P2355W Radzanów-Strzegowo</v>
      </c>
      <c r="D67" s="60">
        <f>N23</f>
        <v>5300</v>
      </c>
    </row>
    <row r="68" spans="3:4" ht="19.5" customHeight="1">
      <c r="C68" s="62"/>
      <c r="D68" s="63">
        <f>SUM(D66:D67)</f>
        <v>9200</v>
      </c>
    </row>
    <row r="69" spans="3:4" ht="19.5" customHeight="1">
      <c r="C69" s="61">
        <v>2013</v>
      </c>
      <c r="D69" s="59"/>
    </row>
    <row r="70" spans="3:4" ht="19.5" customHeight="1">
      <c r="C70" s="62" t="str">
        <f>C21</f>
        <v>P2352W Strzegowo-Niedzbórz-Pniewo Czeruchy</v>
      </c>
      <c r="D70" s="60">
        <f>O21</f>
        <v>5200</v>
      </c>
    </row>
    <row r="71" spans="3:4" ht="19.5" customHeight="1">
      <c r="C71" s="62" t="str">
        <f>C22</f>
        <v>P1240W Ciechanów-Modła-Niedzbórz-Drogiszka-Dalnia</v>
      </c>
      <c r="D71" s="60">
        <f>O22</f>
        <v>4300</v>
      </c>
    </row>
    <row r="72" spans="3:4" ht="19.5" customHeight="1">
      <c r="C72" s="62" t="str">
        <f>C24</f>
        <v>P2356W Staroguby-Strzegowo</v>
      </c>
      <c r="D72" s="60">
        <f>O24</f>
        <v>2500</v>
      </c>
    </row>
    <row r="73" spans="3:14" ht="19.5" customHeight="1">
      <c r="C73" s="64" t="s">
        <v>68</v>
      </c>
      <c r="D73" s="64"/>
      <c r="E73" s="64"/>
      <c r="F73" s="64"/>
      <c r="G73" s="64"/>
      <c r="H73" s="65"/>
      <c r="I73" s="65"/>
      <c r="J73" s="65"/>
      <c r="K73" s="65"/>
      <c r="L73" s="65"/>
      <c r="M73" s="65"/>
      <c r="N73" s="65"/>
    </row>
    <row r="74" ht="19.5" customHeight="1">
      <c r="C74" s="54"/>
    </row>
    <row r="75" spans="1:16" ht="3" customHeight="1">
      <c r="A75" s="43"/>
      <c r="B75" s="41"/>
      <c r="C75" s="41"/>
      <c r="D75" s="41"/>
      <c r="E75" s="41"/>
      <c r="F75" s="42"/>
      <c r="G75" s="43"/>
      <c r="H75" s="43"/>
      <c r="I75" s="44"/>
      <c r="J75" s="45"/>
      <c r="K75" s="45"/>
      <c r="L75" s="45"/>
      <c r="M75" s="45"/>
      <c r="N75" s="45"/>
      <c r="O75" s="45"/>
      <c r="P75" s="43"/>
    </row>
    <row r="76" spans="1:16" ht="49.5" customHeight="1">
      <c r="A76" s="46"/>
      <c r="B76" s="66" t="s">
        <v>66</v>
      </c>
      <c r="C76" s="73"/>
      <c r="D76" s="73"/>
      <c r="E76" s="73"/>
      <c r="F76" s="73"/>
      <c r="G76" s="27"/>
      <c r="H76" s="46"/>
      <c r="I76" s="66" t="s">
        <v>64</v>
      </c>
      <c r="J76" s="67"/>
      <c r="K76" s="67"/>
      <c r="L76" s="67"/>
      <c r="M76" s="67"/>
      <c r="N76" s="67"/>
      <c r="O76" s="68"/>
      <c r="P76" s="46"/>
    </row>
    <row r="77" spans="1:16" ht="3" customHeight="1">
      <c r="A77" s="43"/>
      <c r="B77" s="41"/>
      <c r="C77" s="41"/>
      <c r="D77" s="41"/>
      <c r="E77" s="41"/>
      <c r="F77" s="42"/>
      <c r="G77" s="43"/>
      <c r="H77" s="43"/>
      <c r="I77" s="44"/>
      <c r="J77" s="45"/>
      <c r="K77" s="45"/>
      <c r="L77" s="45"/>
      <c r="M77" s="45"/>
      <c r="N77" s="45"/>
      <c r="O77" s="45"/>
      <c r="P77" s="43"/>
    </row>
    <row r="78" spans="1:16" ht="36">
      <c r="A78" s="47"/>
      <c r="B78" s="21" t="s">
        <v>0</v>
      </c>
      <c r="C78" s="22" t="s">
        <v>1</v>
      </c>
      <c r="D78" s="22" t="s">
        <v>2</v>
      </c>
      <c r="E78" s="22" t="s">
        <v>3</v>
      </c>
      <c r="F78" s="22" t="s">
        <v>29</v>
      </c>
      <c r="G78" s="22" t="s">
        <v>33</v>
      </c>
      <c r="H78" s="47"/>
      <c r="I78" s="25">
        <v>2007</v>
      </c>
      <c r="J78" s="25">
        <v>2008</v>
      </c>
      <c r="K78" s="25">
        <v>2009</v>
      </c>
      <c r="L78" s="25">
        <v>2010</v>
      </c>
      <c r="M78" s="25">
        <v>2011</v>
      </c>
      <c r="N78" s="25">
        <v>2012</v>
      </c>
      <c r="O78" s="25">
        <v>2013</v>
      </c>
      <c r="P78" s="47"/>
    </row>
    <row r="79" spans="1:16" ht="3" customHeight="1">
      <c r="A79" s="43"/>
      <c r="B79" s="41"/>
      <c r="C79" s="41"/>
      <c r="D79" s="41"/>
      <c r="E79" s="41"/>
      <c r="F79" s="42"/>
      <c r="G79" s="43"/>
      <c r="H79" s="43"/>
      <c r="I79" s="44"/>
      <c r="J79" s="45"/>
      <c r="K79" s="45"/>
      <c r="L79" s="45"/>
      <c r="M79" s="45"/>
      <c r="N79" s="45"/>
      <c r="O79" s="45"/>
      <c r="P79" s="43"/>
    </row>
    <row r="80" spans="1:16" ht="14.25">
      <c r="A80" s="48"/>
      <c r="B80" s="20" t="s">
        <v>10</v>
      </c>
      <c r="C80" s="20" t="s">
        <v>11</v>
      </c>
      <c r="D80" s="20" t="s">
        <v>12</v>
      </c>
      <c r="E80" s="20" t="s">
        <v>13</v>
      </c>
      <c r="F80" s="20" t="s">
        <v>14</v>
      </c>
      <c r="G80" s="20" t="s">
        <v>14</v>
      </c>
      <c r="H80" s="48"/>
      <c r="I80" s="26" t="s">
        <v>34</v>
      </c>
      <c r="J80" s="26" t="s">
        <v>35</v>
      </c>
      <c r="K80" s="26" t="s">
        <v>36</v>
      </c>
      <c r="L80" s="26" t="s">
        <v>37</v>
      </c>
      <c r="M80" s="26" t="s">
        <v>38</v>
      </c>
      <c r="N80" s="26" t="s">
        <v>39</v>
      </c>
      <c r="O80" s="26" t="s">
        <v>40</v>
      </c>
      <c r="P80" s="48"/>
    </row>
    <row r="81" spans="1:16" ht="3" customHeight="1">
      <c r="A81" s="43"/>
      <c r="B81" s="41"/>
      <c r="C81" s="41"/>
      <c r="D81" s="41"/>
      <c r="E81" s="41"/>
      <c r="F81" s="42"/>
      <c r="G81" s="43"/>
      <c r="H81" s="43"/>
      <c r="I81" s="44"/>
      <c r="J81" s="45"/>
      <c r="K81" s="45"/>
      <c r="L81" s="45"/>
      <c r="M81" s="45"/>
      <c r="N81" s="45"/>
      <c r="O81" s="45"/>
      <c r="P81" s="43"/>
    </row>
    <row r="82" spans="1:16" ht="17.25">
      <c r="A82" s="52"/>
      <c r="B82" s="1">
        <v>1</v>
      </c>
      <c r="C82" s="2" t="s">
        <v>41</v>
      </c>
      <c r="D82" s="3" t="s">
        <v>16</v>
      </c>
      <c r="E82" s="3" t="s">
        <v>8</v>
      </c>
      <c r="F82" s="8">
        <v>3.926</v>
      </c>
      <c r="G82" s="24">
        <v>1200</v>
      </c>
      <c r="H82" s="52"/>
      <c r="I82" s="31"/>
      <c r="J82" s="32">
        <f>G82</f>
        <v>1200</v>
      </c>
      <c r="K82" s="32"/>
      <c r="L82" s="32"/>
      <c r="M82" s="32"/>
      <c r="N82" s="32"/>
      <c r="O82" s="33"/>
      <c r="P82" s="52"/>
    </row>
    <row r="83" spans="1:16" ht="15.75" customHeight="1">
      <c r="A83" s="52"/>
      <c r="B83" s="1">
        <v>2</v>
      </c>
      <c r="C83" s="2" t="s">
        <v>42</v>
      </c>
      <c r="D83" s="3" t="s">
        <v>16</v>
      </c>
      <c r="E83" s="3" t="s">
        <v>8</v>
      </c>
      <c r="F83" s="8">
        <v>7.67</v>
      </c>
      <c r="G83" s="24">
        <v>1800</v>
      </c>
      <c r="H83" s="52"/>
      <c r="I83" s="31"/>
      <c r="J83" s="32"/>
      <c r="K83" s="32"/>
      <c r="L83" s="32"/>
      <c r="M83" s="32"/>
      <c r="N83" s="32">
        <f>G83</f>
        <v>1800</v>
      </c>
      <c r="O83" s="33"/>
      <c r="P83" s="52"/>
    </row>
    <row r="84" spans="1:16" ht="17.25">
      <c r="A84" s="52"/>
      <c r="B84" s="1">
        <v>3</v>
      </c>
      <c r="C84" s="2" t="s">
        <v>43</v>
      </c>
      <c r="D84" s="3" t="s">
        <v>16</v>
      </c>
      <c r="E84" s="3" t="s">
        <v>8</v>
      </c>
      <c r="F84" s="8">
        <v>6.06</v>
      </c>
      <c r="G84" s="24">
        <v>1600</v>
      </c>
      <c r="H84" s="52"/>
      <c r="I84" s="31"/>
      <c r="J84" s="32"/>
      <c r="K84" s="32"/>
      <c r="L84" s="32">
        <f>G84</f>
        <v>1600</v>
      </c>
      <c r="M84" s="32"/>
      <c r="N84" s="32"/>
      <c r="O84" s="33"/>
      <c r="P84" s="52"/>
    </row>
    <row r="85" spans="1:16" ht="17.25">
      <c r="A85" s="52"/>
      <c r="B85" s="1">
        <v>4</v>
      </c>
      <c r="C85" s="2" t="s">
        <v>44</v>
      </c>
      <c r="D85" s="3" t="s">
        <v>16</v>
      </c>
      <c r="E85" s="3" t="s">
        <v>8</v>
      </c>
      <c r="F85" s="8">
        <v>7.041</v>
      </c>
      <c r="G85" s="24">
        <v>1800</v>
      </c>
      <c r="H85" s="52"/>
      <c r="I85" s="31"/>
      <c r="J85" s="32"/>
      <c r="K85" s="32"/>
      <c r="L85" s="32"/>
      <c r="M85" s="32"/>
      <c r="N85" s="32">
        <f>G85</f>
        <v>1800</v>
      </c>
      <c r="O85" s="33"/>
      <c r="P85" s="52"/>
    </row>
    <row r="86" spans="1:16" ht="17.25">
      <c r="A86" s="52"/>
      <c r="B86" s="1">
        <v>5</v>
      </c>
      <c r="C86" s="2" t="s">
        <v>45</v>
      </c>
      <c r="D86" s="3" t="s">
        <v>16</v>
      </c>
      <c r="E86" s="3" t="s">
        <v>8</v>
      </c>
      <c r="F86" s="8">
        <v>4.815</v>
      </c>
      <c r="G86" s="24">
        <v>1000</v>
      </c>
      <c r="H86" s="52"/>
      <c r="I86" s="31"/>
      <c r="J86" s="32"/>
      <c r="K86" s="32"/>
      <c r="L86" s="32"/>
      <c r="M86" s="32"/>
      <c r="N86" s="32"/>
      <c r="O86" s="33">
        <f>G86</f>
        <v>1000</v>
      </c>
      <c r="P86" s="52"/>
    </row>
    <row r="87" spans="1:16" ht="17.25">
      <c r="A87" s="52"/>
      <c r="B87" s="1">
        <v>6</v>
      </c>
      <c r="C87" s="2" t="s">
        <v>46</v>
      </c>
      <c r="D87" s="3" t="s">
        <v>16</v>
      </c>
      <c r="E87" s="3" t="s">
        <v>8</v>
      </c>
      <c r="F87" s="8">
        <v>0.973</v>
      </c>
      <c r="G87" s="24">
        <v>200</v>
      </c>
      <c r="H87" s="52"/>
      <c r="I87" s="31"/>
      <c r="J87" s="32"/>
      <c r="K87" s="32"/>
      <c r="L87" s="32"/>
      <c r="M87" s="32"/>
      <c r="N87" s="32"/>
      <c r="O87" s="33">
        <f>G87</f>
        <v>200</v>
      </c>
      <c r="P87" s="52"/>
    </row>
    <row r="88" spans="1:16" ht="17.25">
      <c r="A88" s="52"/>
      <c r="B88" s="1">
        <f>B87+1</f>
        <v>7</v>
      </c>
      <c r="C88" s="2" t="s">
        <v>47</v>
      </c>
      <c r="D88" s="3" t="s">
        <v>16</v>
      </c>
      <c r="E88" s="3" t="s">
        <v>8</v>
      </c>
      <c r="F88" s="8">
        <v>3.069</v>
      </c>
      <c r="G88" s="24">
        <v>650</v>
      </c>
      <c r="H88" s="52"/>
      <c r="I88" s="31"/>
      <c r="J88" s="32"/>
      <c r="K88" s="32"/>
      <c r="L88" s="32"/>
      <c r="M88" s="32"/>
      <c r="N88" s="32"/>
      <c r="O88" s="33">
        <f>G88</f>
        <v>650</v>
      </c>
      <c r="P88" s="52"/>
    </row>
    <row r="89" spans="1:16" ht="17.25">
      <c r="A89" s="52"/>
      <c r="B89" s="1">
        <f>B88+1</f>
        <v>8</v>
      </c>
      <c r="C89" s="2" t="s">
        <v>48</v>
      </c>
      <c r="D89" s="3" t="s">
        <v>16</v>
      </c>
      <c r="E89" s="3" t="s">
        <v>8</v>
      </c>
      <c r="F89" s="8">
        <v>4.66</v>
      </c>
      <c r="G89" s="24">
        <v>1000</v>
      </c>
      <c r="H89" s="52"/>
      <c r="I89" s="31"/>
      <c r="J89" s="32">
        <f>G89</f>
        <v>1000</v>
      </c>
      <c r="K89" s="32"/>
      <c r="L89" s="32"/>
      <c r="M89" s="32"/>
      <c r="N89" s="32"/>
      <c r="O89" s="33"/>
      <c r="P89" s="52"/>
    </row>
    <row r="90" spans="1:16" ht="17.25">
      <c r="A90" s="52"/>
      <c r="B90" s="1">
        <f>B89+1</f>
        <v>9</v>
      </c>
      <c r="C90" s="2" t="s">
        <v>49</v>
      </c>
      <c r="D90" s="3" t="s">
        <v>16</v>
      </c>
      <c r="E90" s="3" t="s">
        <v>8</v>
      </c>
      <c r="F90" s="8">
        <v>9.848</v>
      </c>
      <c r="G90" s="24">
        <v>3000</v>
      </c>
      <c r="H90" s="52"/>
      <c r="I90" s="31"/>
      <c r="J90" s="32"/>
      <c r="K90" s="32"/>
      <c r="M90" s="32">
        <f>G90</f>
        <v>3000</v>
      </c>
      <c r="N90" s="32"/>
      <c r="O90" s="33"/>
      <c r="P90" s="52"/>
    </row>
    <row r="91" spans="1:16" ht="17.25">
      <c r="A91" s="52"/>
      <c r="B91" s="1">
        <f>B90+1</f>
        <v>10</v>
      </c>
      <c r="C91" s="2" t="s">
        <v>50</v>
      </c>
      <c r="D91" s="3" t="s">
        <v>16</v>
      </c>
      <c r="E91" s="3" t="s">
        <v>8</v>
      </c>
      <c r="F91" s="8">
        <v>1.191</v>
      </c>
      <c r="G91" s="24">
        <v>300</v>
      </c>
      <c r="H91" s="52"/>
      <c r="I91" s="31"/>
      <c r="J91" s="32"/>
      <c r="K91" s="32"/>
      <c r="L91" s="32">
        <f>G91</f>
        <v>300</v>
      </c>
      <c r="M91" s="32"/>
      <c r="N91" s="32"/>
      <c r="O91" s="33"/>
      <c r="P91" s="52"/>
    </row>
    <row r="92" spans="1:16" ht="17.25">
      <c r="A92" s="52"/>
      <c r="B92" s="1">
        <v>11</v>
      </c>
      <c r="C92" s="2" t="s">
        <v>51</v>
      </c>
      <c r="D92" s="3" t="s">
        <v>16</v>
      </c>
      <c r="E92" s="3" t="s">
        <v>8</v>
      </c>
      <c r="F92" s="8">
        <v>2.679</v>
      </c>
      <c r="G92" s="24">
        <v>600</v>
      </c>
      <c r="H92" s="52"/>
      <c r="I92" s="31"/>
      <c r="J92" s="32"/>
      <c r="K92" s="32">
        <f>G92</f>
        <v>600</v>
      </c>
      <c r="L92" s="32"/>
      <c r="M92" s="32"/>
      <c r="N92" s="32"/>
      <c r="O92" s="33"/>
      <c r="P92" s="52"/>
    </row>
    <row r="93" spans="1:16" ht="17.25">
      <c r="A93" s="52"/>
      <c r="B93" s="1">
        <v>12</v>
      </c>
      <c r="C93" s="2" t="s">
        <v>52</v>
      </c>
      <c r="D93" s="3" t="s">
        <v>16</v>
      </c>
      <c r="E93" s="3" t="s">
        <v>8</v>
      </c>
      <c r="F93" s="8">
        <v>2.631</v>
      </c>
      <c r="G93" s="24">
        <v>700</v>
      </c>
      <c r="H93" s="52"/>
      <c r="I93" s="31"/>
      <c r="J93" s="32"/>
      <c r="K93" s="32"/>
      <c r="L93" s="32"/>
      <c r="M93" s="32"/>
      <c r="N93" s="32"/>
      <c r="O93" s="33">
        <f>G93</f>
        <v>700</v>
      </c>
      <c r="P93" s="52"/>
    </row>
    <row r="94" spans="1:16" ht="17.25">
      <c r="A94" s="52"/>
      <c r="B94" s="1">
        <v>13</v>
      </c>
      <c r="C94" s="2" t="s">
        <v>53</v>
      </c>
      <c r="D94" s="3" t="s">
        <v>4</v>
      </c>
      <c r="E94" s="3" t="s">
        <v>5</v>
      </c>
      <c r="F94" s="8">
        <v>0.324</v>
      </c>
      <c r="G94" s="24">
        <v>200</v>
      </c>
      <c r="H94" s="52"/>
      <c r="I94" s="31"/>
      <c r="J94" s="32"/>
      <c r="K94" s="32"/>
      <c r="L94" s="32">
        <f>G94</f>
        <v>200</v>
      </c>
      <c r="M94" s="32"/>
      <c r="N94" s="32"/>
      <c r="O94" s="33"/>
      <c r="P94" s="52"/>
    </row>
    <row r="95" spans="1:16" ht="17.25">
      <c r="A95" s="52"/>
      <c r="B95" s="1">
        <v>14</v>
      </c>
      <c r="C95" s="2" t="s">
        <v>54</v>
      </c>
      <c r="D95" s="3" t="s">
        <v>4</v>
      </c>
      <c r="E95" s="3" t="s">
        <v>5</v>
      </c>
      <c r="F95" s="8">
        <v>0.563</v>
      </c>
      <c r="G95" s="24">
        <v>350</v>
      </c>
      <c r="H95" s="52"/>
      <c r="I95" s="31">
        <v>183</v>
      </c>
      <c r="J95" s="32"/>
      <c r="K95" s="32"/>
      <c r="L95" s="32"/>
      <c r="M95" s="32"/>
      <c r="N95" s="32">
        <v>167</v>
      </c>
      <c r="O95" s="33"/>
      <c r="P95" s="52"/>
    </row>
    <row r="96" spans="1:16" ht="17.25">
      <c r="A96" s="52"/>
      <c r="B96" s="1">
        <v>15</v>
      </c>
      <c r="C96" s="2" t="s">
        <v>55</v>
      </c>
      <c r="D96" s="3" t="s">
        <v>4</v>
      </c>
      <c r="E96" s="3" t="s">
        <v>5</v>
      </c>
      <c r="F96" s="8">
        <v>1.157</v>
      </c>
      <c r="G96" s="24">
        <v>700</v>
      </c>
      <c r="H96" s="52"/>
      <c r="I96" s="31"/>
      <c r="J96" s="32"/>
      <c r="K96" s="32">
        <f>G96</f>
        <v>700</v>
      </c>
      <c r="L96" s="32"/>
      <c r="M96" s="32"/>
      <c r="N96" s="32"/>
      <c r="O96" s="33"/>
      <c r="P96" s="52"/>
    </row>
    <row r="97" spans="1:16" ht="17.25">
      <c r="A97" s="52"/>
      <c r="B97" s="1">
        <v>16</v>
      </c>
      <c r="C97" s="2" t="s">
        <v>56</v>
      </c>
      <c r="D97" s="3" t="s">
        <v>4</v>
      </c>
      <c r="E97" s="3" t="s">
        <v>5</v>
      </c>
      <c r="F97" s="8">
        <v>0.52</v>
      </c>
      <c r="G97" s="24">
        <v>300</v>
      </c>
      <c r="H97" s="52"/>
      <c r="I97" s="31"/>
      <c r="J97" s="32"/>
      <c r="K97" s="32">
        <f>G97</f>
        <v>300</v>
      </c>
      <c r="L97" s="32"/>
      <c r="M97" s="32"/>
      <c r="N97" s="32"/>
      <c r="O97" s="33"/>
      <c r="P97" s="52"/>
    </row>
    <row r="98" spans="1:16" ht="17.25">
      <c r="A98" s="52"/>
      <c r="B98" s="1">
        <v>17</v>
      </c>
      <c r="C98" s="2" t="s">
        <v>57</v>
      </c>
      <c r="D98" s="3" t="s">
        <v>4</v>
      </c>
      <c r="E98" s="3" t="s">
        <v>5</v>
      </c>
      <c r="F98" s="8">
        <v>1.896</v>
      </c>
      <c r="G98" s="24">
        <v>3500</v>
      </c>
      <c r="H98" s="52"/>
      <c r="I98" s="31">
        <v>2850</v>
      </c>
      <c r="J98" s="32"/>
      <c r="K98" s="32"/>
      <c r="L98" s="32"/>
      <c r="M98" s="32"/>
      <c r="N98" s="32">
        <v>650</v>
      </c>
      <c r="O98" s="33"/>
      <c r="P98" s="52"/>
    </row>
    <row r="99" spans="1:16" ht="17.25">
      <c r="A99" s="52"/>
      <c r="B99" s="1">
        <v>18</v>
      </c>
      <c r="C99" s="2" t="s">
        <v>58</v>
      </c>
      <c r="D99" s="3" t="s">
        <v>4</v>
      </c>
      <c r="E99" s="3" t="s">
        <v>5</v>
      </c>
      <c r="F99" s="8">
        <v>1.765</v>
      </c>
      <c r="G99" s="24">
        <v>1100</v>
      </c>
      <c r="H99" s="52"/>
      <c r="I99" s="31"/>
      <c r="J99" s="32"/>
      <c r="K99" s="32"/>
      <c r="L99" s="32">
        <f>G99</f>
        <v>1100</v>
      </c>
      <c r="M99" s="32"/>
      <c r="N99" s="32"/>
      <c r="O99" s="33"/>
      <c r="P99" s="52"/>
    </row>
    <row r="100" spans="1:16" ht="17.25">
      <c r="A100" s="52"/>
      <c r="B100" s="1">
        <v>19</v>
      </c>
      <c r="C100" s="2" t="s">
        <v>59</v>
      </c>
      <c r="D100" s="3" t="s">
        <v>4</v>
      </c>
      <c r="E100" s="3" t="s">
        <v>5</v>
      </c>
      <c r="F100" s="8">
        <v>2.187</v>
      </c>
      <c r="G100" s="24">
        <v>1300</v>
      </c>
      <c r="H100" s="52"/>
      <c r="I100" s="31"/>
      <c r="J100" s="32"/>
      <c r="K100" s="32"/>
      <c r="M100" s="32">
        <f>G100</f>
        <v>1300</v>
      </c>
      <c r="N100" s="32"/>
      <c r="O100" s="33"/>
      <c r="P100" s="52"/>
    </row>
    <row r="101" spans="1:16" ht="17.25">
      <c r="A101" s="52"/>
      <c r="B101" s="1">
        <v>20</v>
      </c>
      <c r="C101" s="2" t="s">
        <v>60</v>
      </c>
      <c r="D101" s="3" t="s">
        <v>4</v>
      </c>
      <c r="E101" s="3" t="s">
        <v>5</v>
      </c>
      <c r="F101" s="8">
        <v>0.944</v>
      </c>
      <c r="G101" s="24">
        <v>600</v>
      </c>
      <c r="H101" s="52"/>
      <c r="I101" s="31">
        <v>240</v>
      </c>
      <c r="J101" s="32"/>
      <c r="K101" s="32"/>
      <c r="L101" s="32"/>
      <c r="M101" s="32"/>
      <c r="N101" s="32">
        <v>360</v>
      </c>
      <c r="O101" s="33"/>
      <c r="P101" s="52"/>
    </row>
    <row r="102" spans="1:16" ht="17.25">
      <c r="A102" s="52"/>
      <c r="B102" s="1">
        <v>21</v>
      </c>
      <c r="C102" s="2" t="s">
        <v>61</v>
      </c>
      <c r="D102" s="3" t="s">
        <v>4</v>
      </c>
      <c r="E102" s="3" t="s">
        <v>5</v>
      </c>
      <c r="F102" s="8">
        <v>2.021</v>
      </c>
      <c r="G102" s="24">
        <v>1200</v>
      </c>
      <c r="H102" s="52"/>
      <c r="I102" s="31"/>
      <c r="J102" s="32"/>
      <c r="K102" s="32"/>
      <c r="L102" s="32"/>
      <c r="M102" s="32">
        <f>G102</f>
        <v>1200</v>
      </c>
      <c r="N102" s="32"/>
      <c r="O102" s="33"/>
      <c r="P102" s="52"/>
    </row>
    <row r="103" spans="1:16" ht="17.25">
      <c r="A103" s="53"/>
      <c r="B103" s="10">
        <v>22</v>
      </c>
      <c r="C103" s="11" t="s">
        <v>62</v>
      </c>
      <c r="D103" s="12" t="s">
        <v>4</v>
      </c>
      <c r="E103" s="12" t="s">
        <v>5</v>
      </c>
      <c r="F103" s="13">
        <v>0.36</v>
      </c>
      <c r="G103" s="24">
        <v>250</v>
      </c>
      <c r="H103" s="53"/>
      <c r="I103" s="34"/>
      <c r="J103" s="35"/>
      <c r="K103" s="35"/>
      <c r="L103" s="35"/>
      <c r="M103" s="35">
        <f>G103</f>
        <v>250</v>
      </c>
      <c r="N103" s="35"/>
      <c r="O103" s="36"/>
      <c r="P103" s="53"/>
    </row>
    <row r="104" spans="1:16" ht="3" customHeight="1">
      <c r="A104" s="43"/>
      <c r="B104" s="41"/>
      <c r="C104" s="41"/>
      <c r="D104" s="41"/>
      <c r="E104" s="41"/>
      <c r="F104" s="42"/>
      <c r="G104" s="43"/>
      <c r="H104" s="43"/>
      <c r="I104" s="44"/>
      <c r="J104" s="45"/>
      <c r="K104" s="45"/>
      <c r="L104" s="45"/>
      <c r="M104" s="45"/>
      <c r="N104" s="45"/>
      <c r="O104" s="45"/>
      <c r="P104" s="43"/>
    </row>
    <row r="105" spans="1:18" ht="16.5" customHeight="1">
      <c r="A105" s="51"/>
      <c r="B105" s="69" t="s">
        <v>9</v>
      </c>
      <c r="C105" s="69"/>
      <c r="D105" s="69"/>
      <c r="E105" s="69"/>
      <c r="F105" s="14">
        <f>SUM(F80:F103)</f>
        <v>66.3</v>
      </c>
      <c r="G105" s="15">
        <f>SUM(G82:G103)</f>
        <v>23350</v>
      </c>
      <c r="H105" s="51"/>
      <c r="I105" s="37">
        <f aca="true" t="shared" si="2" ref="I105:O105">SUM(I82:I103)</f>
        <v>3273</v>
      </c>
      <c r="J105" s="37">
        <f t="shared" si="2"/>
        <v>2200</v>
      </c>
      <c r="K105" s="37">
        <f t="shared" si="2"/>
        <v>1600</v>
      </c>
      <c r="L105" s="37">
        <f t="shared" si="2"/>
        <v>3200</v>
      </c>
      <c r="M105" s="37">
        <f t="shared" si="2"/>
        <v>5750</v>
      </c>
      <c r="N105" s="37">
        <f t="shared" si="2"/>
        <v>4777</v>
      </c>
      <c r="O105" s="37">
        <f t="shared" si="2"/>
        <v>2550</v>
      </c>
      <c r="P105" s="51"/>
      <c r="Q105" s="39">
        <f>SUM(I105:O105)</f>
        <v>23350</v>
      </c>
      <c r="R105" s="38" t="str">
        <f>IF(G105=Q105,"O.K.","Coś spieprzyłeś!!!")</f>
        <v>O.K.</v>
      </c>
    </row>
    <row r="106" spans="1:16" ht="3" customHeight="1">
      <c r="A106" s="43"/>
      <c r="B106" s="41"/>
      <c r="C106" s="41"/>
      <c r="D106" s="41"/>
      <c r="E106" s="41"/>
      <c r="F106" s="42"/>
      <c r="G106" s="43"/>
      <c r="H106" s="43"/>
      <c r="I106" s="44"/>
      <c r="J106" s="45"/>
      <c r="K106" s="45"/>
      <c r="L106" s="45"/>
      <c r="M106" s="45"/>
      <c r="N106" s="45"/>
      <c r="O106" s="45"/>
      <c r="P106" s="43"/>
    </row>
    <row r="108" spans="3:6" ht="15">
      <c r="C108" s="56">
        <v>2007</v>
      </c>
      <c r="D108" s="57"/>
      <c r="E108" s="57"/>
      <c r="F108" s="57"/>
    </row>
    <row r="109" spans="3:6" ht="14.25">
      <c r="C109" s="59" t="str">
        <f>C95</f>
        <v>P2369W Mława (ul. Graniczna)</v>
      </c>
      <c r="D109" s="60">
        <f>I95</f>
        <v>183</v>
      </c>
      <c r="E109" s="57"/>
      <c r="F109" s="57"/>
    </row>
    <row r="110" spans="3:6" ht="14.25">
      <c r="C110" s="59" t="str">
        <f>C98</f>
        <v>P2374W Mława (ul. Napoleońska)</v>
      </c>
      <c r="D110" s="60">
        <f>I98</f>
        <v>2850</v>
      </c>
      <c r="E110" s="57"/>
      <c r="F110" s="57"/>
    </row>
    <row r="111" spans="3:6" ht="14.25">
      <c r="C111" s="59" t="str">
        <f>C101</f>
        <v>P2380W Mława (ul. Szpitalna)</v>
      </c>
      <c r="D111" s="60">
        <f>I101</f>
        <v>240</v>
      </c>
      <c r="E111" s="57"/>
      <c r="F111" s="57"/>
    </row>
    <row r="112" spans="3:6" ht="15">
      <c r="C112" s="61">
        <v>2008</v>
      </c>
      <c r="D112" s="60">
        <f>SUM(D109:D111)</f>
        <v>3273</v>
      </c>
      <c r="E112" s="57"/>
      <c r="F112" s="57"/>
    </row>
    <row r="113" spans="3:6" ht="14.25">
      <c r="C113" s="59" t="e">
        <f>#REF!</f>
        <v>#REF!</v>
      </c>
      <c r="D113" s="60" t="e">
        <f>#REF!</f>
        <v>#REF!</v>
      </c>
      <c r="E113" s="57"/>
      <c r="F113" s="57"/>
    </row>
    <row r="114" spans="3:6" ht="14.25">
      <c r="C114" s="59" t="str">
        <f>C82</f>
        <v>P2308W Załęże-Grzebsk</v>
      </c>
      <c r="D114" s="60">
        <f>J82</f>
        <v>1200</v>
      </c>
      <c r="E114" s="57"/>
      <c r="F114" s="57"/>
    </row>
    <row r="115" spans="3:6" ht="14.25">
      <c r="C115" s="59" t="e">
        <f>#REF!</f>
        <v>#REF!</v>
      </c>
      <c r="D115" s="60" t="e">
        <f>#REF!</f>
        <v>#REF!</v>
      </c>
      <c r="E115" s="57"/>
      <c r="F115" s="57"/>
    </row>
    <row r="116" spans="3:6" ht="14.25">
      <c r="C116" s="59" t="e">
        <f>#REF!</f>
        <v>#REF!</v>
      </c>
      <c r="D116" s="60" t="e">
        <f>#REF!</f>
        <v>#REF!</v>
      </c>
      <c r="E116" s="57"/>
      <c r="F116" s="57"/>
    </row>
    <row r="117" spans="3:6" ht="14.25">
      <c r="C117" s="59" t="e">
        <f>#REF!</f>
        <v>#REF!</v>
      </c>
      <c r="D117" s="60" t="e">
        <f>#REF!</f>
        <v>#REF!</v>
      </c>
      <c r="E117" s="57"/>
      <c r="F117" s="57"/>
    </row>
    <row r="118" spans="3:6" ht="14.25">
      <c r="C118" s="59" t="str">
        <f>C89</f>
        <v>P2348W Dąbek-Stupsk</v>
      </c>
      <c r="D118" s="60">
        <f>J89</f>
        <v>1000</v>
      </c>
      <c r="E118" s="57"/>
      <c r="F118" s="57"/>
    </row>
    <row r="119" spans="3:6" ht="15">
      <c r="C119" s="61">
        <v>2009</v>
      </c>
      <c r="D119" s="60" t="e">
        <f>SUM(D113:D118)</f>
        <v>#REF!</v>
      </c>
      <c r="E119" s="57"/>
      <c r="F119" s="57"/>
    </row>
    <row r="120" spans="3:6" ht="14.25">
      <c r="C120" s="59" t="e">
        <f>#REF!</f>
        <v>#REF!</v>
      </c>
      <c r="D120" s="60">
        <f>SUMIF($C$82:$O$104,C120,$K$82:$K$104)</f>
        <v>0</v>
      </c>
      <c r="E120" s="57"/>
      <c r="F120" s="57"/>
    </row>
    <row r="121" spans="3:6" ht="14.25">
      <c r="C121" s="59" t="e">
        <f>#REF!</f>
        <v>#REF!</v>
      </c>
      <c r="D121" s="60">
        <f>SUMIF($C$82:$O$104,C121,$K$82:$K$104)</f>
        <v>0</v>
      </c>
      <c r="E121" s="57"/>
      <c r="F121" s="57"/>
    </row>
    <row r="122" spans="3:6" ht="14.25">
      <c r="C122" s="59" t="e">
        <f>#REF!</f>
        <v>#REF!</v>
      </c>
      <c r="D122" s="60">
        <f>SUMIF($C$82:$O$104,C122,$K$82:$K$104)</f>
        <v>0</v>
      </c>
      <c r="E122" s="57"/>
      <c r="F122" s="57"/>
    </row>
    <row r="123" spans="3:6" ht="14.25">
      <c r="C123" s="59" t="e">
        <f>#REF!</f>
        <v>#REF!</v>
      </c>
      <c r="D123" s="60" t="e">
        <f>#REF!</f>
        <v>#REF!</v>
      </c>
      <c r="E123" s="57"/>
      <c r="F123" s="57"/>
    </row>
    <row r="124" spans="3:6" ht="14.25">
      <c r="C124" s="59" t="str">
        <f>C92</f>
        <v>P2362W Dzierzgowo-Międzyleś-Cichowo droga Nr 616</v>
      </c>
      <c r="D124" s="60">
        <f>SUMIF($C$82:$O$104,C124,$K$82:$K$104)</f>
        <v>600</v>
      </c>
      <c r="E124" s="57"/>
      <c r="F124" s="57"/>
    </row>
    <row r="125" spans="3:6" ht="14.25">
      <c r="C125" s="59" t="str">
        <f>C96</f>
        <v>P2370W Mława (ul. Kościuszki)</v>
      </c>
      <c r="D125" s="60">
        <f>SUMIF($C$82:$O$104,C125,$K$82:$K$104)</f>
        <v>700</v>
      </c>
      <c r="E125" s="57"/>
      <c r="F125" s="57"/>
    </row>
    <row r="126" spans="3:6" ht="14.25">
      <c r="C126" s="59" t="e">
        <f>#REF!</f>
        <v>#REF!</v>
      </c>
      <c r="D126" s="60">
        <f>SUMIF($C$82:$O$104,C126,$K$82:$K$104)</f>
        <v>0</v>
      </c>
      <c r="E126" s="57"/>
      <c r="F126" s="57"/>
    </row>
    <row r="127" spans="3:6" ht="14.25">
      <c r="C127" s="59" t="e">
        <f>#REF!</f>
        <v>#REF!</v>
      </c>
      <c r="D127" s="60">
        <f>SUMIF($C$82:$O$104,C127,$K$82:$K$104)</f>
        <v>0</v>
      </c>
      <c r="E127" s="57"/>
      <c r="F127" s="57"/>
    </row>
    <row r="128" spans="3:6" ht="14.25">
      <c r="C128" s="59" t="str">
        <f>C97</f>
        <v>P2373W Mława (ul. Z. Morawskiej)</v>
      </c>
      <c r="D128" s="60">
        <f>SUMIF($C$82:$O$104,C128,$K$82:$K$104)</f>
        <v>300</v>
      </c>
      <c r="E128" s="57"/>
      <c r="F128" s="57"/>
    </row>
    <row r="129" spans="3:6" ht="15">
      <c r="C129" s="61">
        <v>2010</v>
      </c>
      <c r="D129" s="60" t="e">
        <f>SUM(D120:D128)</f>
        <v>#REF!</v>
      </c>
      <c r="E129" s="57"/>
      <c r="F129" s="57"/>
    </row>
    <row r="130" spans="3:12" ht="14.25">
      <c r="C130" s="59" t="e">
        <f>#REF!</f>
        <v>#REF!</v>
      </c>
      <c r="D130" s="60">
        <f aca="true" t="shared" si="3" ref="D130:D145">SUMIF($C$82:$O$104,C130,$L$82:$L$104)</f>
        <v>0</v>
      </c>
      <c r="E130" s="57"/>
      <c r="F130" s="57"/>
      <c r="L130" s="55"/>
    </row>
    <row r="131" spans="3:12" ht="14.25">
      <c r="C131" s="59" t="e">
        <f>#REF!</f>
        <v>#REF!</v>
      </c>
      <c r="D131" s="60">
        <f t="shared" si="3"/>
        <v>0</v>
      </c>
      <c r="E131" s="57"/>
      <c r="F131" s="57"/>
      <c r="L131" s="55"/>
    </row>
    <row r="132" spans="3:12" ht="14.25">
      <c r="C132" s="59" t="e">
        <f>#REF!</f>
        <v>#REF!</v>
      </c>
      <c r="D132" s="60">
        <f t="shared" si="3"/>
        <v>0</v>
      </c>
      <c r="E132" s="57"/>
      <c r="F132" s="57"/>
      <c r="L132" s="55"/>
    </row>
    <row r="133" spans="3:12" ht="14.25">
      <c r="C133" s="59" t="e">
        <f>#REF!</f>
        <v>#REF!</v>
      </c>
      <c r="D133" s="60">
        <f t="shared" si="3"/>
        <v>0</v>
      </c>
      <c r="E133" s="57"/>
      <c r="F133" s="57"/>
      <c r="L133" s="55"/>
    </row>
    <row r="134" spans="3:12" ht="14.25">
      <c r="C134" s="59" t="str">
        <f>C84</f>
        <v>P2332W od drogi Szreńsk-Mława-Głużek-Rumoka</v>
      </c>
      <c r="D134" s="60">
        <f t="shared" si="3"/>
        <v>1600</v>
      </c>
      <c r="E134" s="57"/>
      <c r="F134" s="57"/>
      <c r="L134" s="55"/>
    </row>
    <row r="135" spans="3:12" ht="14.25">
      <c r="C135" s="59" t="e">
        <f>#REF!</f>
        <v>#REF!</v>
      </c>
      <c r="D135" s="60">
        <f t="shared" si="3"/>
        <v>0</v>
      </c>
      <c r="E135" s="57"/>
      <c r="F135" s="57"/>
      <c r="L135" s="55"/>
    </row>
    <row r="136" spans="3:12" ht="14.25">
      <c r="C136" s="59" t="str">
        <f>C90</f>
        <v>P2349W Żurominek-Stupsk</v>
      </c>
      <c r="D136" s="60">
        <f t="shared" si="3"/>
        <v>0</v>
      </c>
      <c r="E136" s="57"/>
      <c r="F136" s="57"/>
      <c r="L136" s="55"/>
    </row>
    <row r="137" spans="3:12" ht="14.25">
      <c r="C137" s="59" t="str">
        <f>C91</f>
        <v>P2351W Unikowo-Modła-Suleżyrz</v>
      </c>
      <c r="D137" s="60">
        <f t="shared" si="3"/>
        <v>300</v>
      </c>
      <c r="E137" s="57"/>
      <c r="F137" s="57"/>
      <c r="L137" s="55"/>
    </row>
    <row r="138" spans="3:12" ht="14.25">
      <c r="C138" s="59" t="e">
        <f>#REF!</f>
        <v>#REF!</v>
      </c>
      <c r="D138" s="60">
        <f t="shared" si="3"/>
        <v>0</v>
      </c>
      <c r="E138" s="57"/>
      <c r="F138" s="57"/>
      <c r="L138" s="55"/>
    </row>
    <row r="139" spans="3:12" ht="14.25">
      <c r="C139" s="59" t="e">
        <f>#REF!</f>
        <v>#REF!</v>
      </c>
      <c r="D139" s="60">
        <f t="shared" si="3"/>
        <v>0</v>
      </c>
      <c r="E139" s="57"/>
      <c r="F139" s="57"/>
      <c r="L139" s="55"/>
    </row>
    <row r="140" spans="3:12" ht="14.25">
      <c r="C140" s="59" t="e">
        <f>#REF!</f>
        <v>#REF!</v>
      </c>
      <c r="D140" s="60">
        <f t="shared" si="3"/>
        <v>0</v>
      </c>
      <c r="E140" s="57"/>
      <c r="F140" s="57"/>
      <c r="L140" s="55"/>
    </row>
    <row r="141" spans="3:12" ht="14.25">
      <c r="C141" s="59" t="str">
        <f>C94</f>
        <v>P2367W Mława (ul. Nowowiejska)</v>
      </c>
      <c r="D141" s="60">
        <f t="shared" si="3"/>
        <v>200</v>
      </c>
      <c r="E141" s="57"/>
      <c r="F141" s="57"/>
      <c r="L141" s="55"/>
    </row>
    <row r="142" spans="3:12" ht="14.25">
      <c r="C142" s="59" t="e">
        <f>#REF!</f>
        <v>#REF!</v>
      </c>
      <c r="D142" s="60">
        <f t="shared" si="3"/>
        <v>0</v>
      </c>
      <c r="E142" s="57"/>
      <c r="F142" s="57"/>
      <c r="L142" s="55"/>
    </row>
    <row r="143" spans="3:12" ht="14.25">
      <c r="C143" s="59" t="e">
        <f>#REF!</f>
        <v>#REF!</v>
      </c>
      <c r="D143" s="60">
        <f t="shared" si="3"/>
        <v>0</v>
      </c>
      <c r="E143" s="57"/>
      <c r="F143" s="57"/>
      <c r="L143" s="55"/>
    </row>
    <row r="144" spans="3:12" ht="14.25">
      <c r="C144" s="59" t="str">
        <f>C99</f>
        <v>P2377W Mława (ul. Padlewskiego)</v>
      </c>
      <c r="D144" s="60">
        <f t="shared" si="3"/>
        <v>1100</v>
      </c>
      <c r="E144" s="57"/>
      <c r="F144" s="57"/>
      <c r="L144" s="55"/>
    </row>
    <row r="145" spans="3:12" ht="14.25">
      <c r="C145" s="59" t="str">
        <f>C100</f>
        <v>P2379W Mława (ul. Studzieniec)</v>
      </c>
      <c r="D145" s="60">
        <f t="shared" si="3"/>
        <v>0</v>
      </c>
      <c r="E145" s="57"/>
      <c r="F145" s="57"/>
      <c r="L145" s="55"/>
    </row>
    <row r="146" spans="3:6" ht="15">
      <c r="C146" s="61">
        <v>2011</v>
      </c>
      <c r="D146" s="60">
        <f>SUM(D130:D145)</f>
        <v>3200</v>
      </c>
      <c r="E146" s="57"/>
      <c r="F146" s="57"/>
    </row>
    <row r="147" spans="3:6" ht="14.25">
      <c r="C147" s="59" t="e">
        <f>#REF!</f>
        <v>#REF!</v>
      </c>
      <c r="D147" s="60">
        <f aca="true" t="shared" si="4" ref="D147:D153">SUMIF($C$82:$O$104,C147,$M$82:$M$104)</f>
        <v>0</v>
      </c>
      <c r="E147" s="57"/>
      <c r="F147" s="57"/>
    </row>
    <row r="148" spans="3:6" ht="14.25">
      <c r="C148" s="59" t="e">
        <f>#REF!</f>
        <v>#REF!</v>
      </c>
      <c r="D148" s="60">
        <f t="shared" si="4"/>
        <v>0</v>
      </c>
      <c r="E148" s="57"/>
      <c r="F148" s="57"/>
    </row>
    <row r="149" spans="3:6" ht="14.25">
      <c r="C149" s="59" t="e">
        <f>#REF!</f>
        <v>#REF!</v>
      </c>
      <c r="D149" s="60">
        <f t="shared" si="4"/>
        <v>0</v>
      </c>
      <c r="E149" s="57"/>
      <c r="F149" s="57"/>
    </row>
    <row r="150" spans="3:6" ht="14.25">
      <c r="C150" s="59" t="e">
        <f>#REF!</f>
        <v>#REF!</v>
      </c>
      <c r="D150" s="60">
        <f t="shared" si="4"/>
        <v>0</v>
      </c>
      <c r="E150" s="57"/>
      <c r="F150" s="57"/>
    </row>
    <row r="151" spans="3:6" ht="14.25">
      <c r="C151" s="59" t="e">
        <f>#REF!</f>
        <v>#REF!</v>
      </c>
      <c r="D151" s="60">
        <f t="shared" si="4"/>
        <v>0</v>
      </c>
      <c r="E151" s="57"/>
      <c r="F151" s="57"/>
    </row>
    <row r="152" spans="3:6" ht="14.25">
      <c r="C152" s="59" t="str">
        <f>C102</f>
        <v>P2381W Mława (ul. Wójtostwo)</v>
      </c>
      <c r="D152" s="60">
        <f t="shared" si="4"/>
        <v>1200</v>
      </c>
      <c r="E152" s="57"/>
      <c r="F152" s="57"/>
    </row>
    <row r="153" spans="3:6" ht="14.25">
      <c r="C153" s="59" t="str">
        <f>C103</f>
        <v>P2383W Mława (ul. Powstańców Styczniowych)</v>
      </c>
      <c r="D153" s="60">
        <f t="shared" si="4"/>
        <v>250</v>
      </c>
      <c r="E153" s="57"/>
      <c r="F153" s="57"/>
    </row>
    <row r="154" spans="3:6" ht="14.25">
      <c r="C154" s="62">
        <v>2012</v>
      </c>
      <c r="D154" s="60">
        <f>SUM(D147:D153)</f>
        <v>1450</v>
      </c>
      <c r="E154" s="57"/>
      <c r="F154" s="57"/>
    </row>
    <row r="155" spans="3:6" ht="14.25">
      <c r="C155" s="59" t="e">
        <f>#REF!</f>
        <v>#REF!</v>
      </c>
      <c r="D155" s="60">
        <f aca="true" t="shared" si="5" ref="D155:D163">SUMIF($C$82:$O$104,C155,$N$82:$N$104)</f>
        <v>0</v>
      </c>
      <c r="E155" s="57"/>
      <c r="F155" s="57"/>
    </row>
    <row r="156" spans="3:6" ht="14.25">
      <c r="C156" s="59" t="str">
        <f>C83</f>
        <v>P2316W Nosarzewo Borowe-Krzywonoś-Garlino-Kluszewo</v>
      </c>
      <c r="D156" s="60">
        <f t="shared" si="5"/>
        <v>1800</v>
      </c>
      <c r="E156" s="57"/>
      <c r="F156" s="57"/>
    </row>
    <row r="157" spans="3:6" ht="14.25">
      <c r="C157" s="59" t="e">
        <f>#REF!</f>
        <v>#REF!</v>
      </c>
      <c r="D157" s="60">
        <f t="shared" si="5"/>
        <v>0</v>
      </c>
      <c r="E157" s="57"/>
      <c r="F157" s="57"/>
    </row>
    <row r="158" spans="3:6" ht="14.25">
      <c r="C158" s="59" t="str">
        <f>C85</f>
        <v>P2334W od drogi Nr 563-Mostowo-Szreńsk</v>
      </c>
      <c r="D158" s="60">
        <f t="shared" si="5"/>
        <v>1800</v>
      </c>
      <c r="E158" s="57"/>
      <c r="F158" s="57"/>
    </row>
    <row r="159" spans="3:6" ht="14.25">
      <c r="C159" s="59" t="e">
        <f>#REF!</f>
        <v>#REF!</v>
      </c>
      <c r="D159" s="60">
        <f t="shared" si="5"/>
        <v>0</v>
      </c>
      <c r="E159" s="57"/>
      <c r="F159" s="57"/>
    </row>
    <row r="160" spans="3:6" ht="14.25">
      <c r="C160" s="59" t="e">
        <f>#REF!</f>
        <v>#REF!</v>
      </c>
      <c r="D160" s="60">
        <f t="shared" si="5"/>
        <v>0</v>
      </c>
      <c r="E160" s="57"/>
      <c r="F160" s="57"/>
    </row>
    <row r="161" spans="3:6" ht="14.25">
      <c r="C161" s="59" t="str">
        <f>C95</f>
        <v>P2369W Mława (ul. Graniczna)</v>
      </c>
      <c r="D161" s="60">
        <f t="shared" si="5"/>
        <v>167</v>
      </c>
      <c r="E161" s="57"/>
      <c r="F161" s="57"/>
    </row>
    <row r="162" spans="3:6" ht="14.25">
      <c r="C162" s="59" t="str">
        <f>C98</f>
        <v>P2374W Mława (ul. Napoleońska)</v>
      </c>
      <c r="D162" s="60">
        <f t="shared" si="5"/>
        <v>650</v>
      </c>
      <c r="E162" s="57"/>
      <c r="F162" s="57"/>
    </row>
    <row r="163" spans="3:6" ht="14.25">
      <c r="C163" s="59" t="str">
        <f>C101</f>
        <v>P2380W Mława (ul. Szpitalna)</v>
      </c>
      <c r="D163" s="60">
        <f t="shared" si="5"/>
        <v>360</v>
      </c>
      <c r="E163" s="57"/>
      <c r="F163" s="57"/>
    </row>
    <row r="164" spans="3:6" ht="14.25">
      <c r="C164" s="62">
        <v>2013</v>
      </c>
      <c r="D164" s="60">
        <f>SUM(D155:D163)</f>
        <v>4777</v>
      </c>
      <c r="E164" s="57"/>
      <c r="F164" s="57"/>
    </row>
    <row r="165" spans="3:6" ht="14.25">
      <c r="C165" s="59" t="e">
        <f>#REF!</f>
        <v>#REF!</v>
      </c>
      <c r="D165" s="60">
        <f aca="true" t="shared" si="6" ref="D165:D173">SUMIF($C$82:$O$104,C165,$O$82:$O$104)</f>
        <v>0</v>
      </c>
      <c r="E165" s="57"/>
      <c r="F165" s="57"/>
    </row>
    <row r="166" spans="3:6" ht="14.25">
      <c r="C166" s="59" t="e">
        <f>#REF!</f>
        <v>#REF!</v>
      </c>
      <c r="D166" s="60">
        <f t="shared" si="6"/>
        <v>0</v>
      </c>
      <c r="E166" s="57"/>
      <c r="F166" s="57"/>
    </row>
    <row r="167" spans="3:6" ht="14.25">
      <c r="C167" s="59" t="e">
        <f>#REF!</f>
        <v>#REF!</v>
      </c>
      <c r="D167" s="60">
        <f t="shared" si="6"/>
        <v>0</v>
      </c>
      <c r="E167" s="57"/>
      <c r="F167" s="57"/>
    </row>
    <row r="168" spans="3:6" ht="14.25">
      <c r="C168" s="59" t="e">
        <f>#REF!</f>
        <v>#REF!</v>
      </c>
      <c r="D168" s="60">
        <f t="shared" si="6"/>
        <v>0</v>
      </c>
      <c r="E168" s="57"/>
      <c r="F168" s="57"/>
    </row>
    <row r="169" spans="3:6" ht="14.25">
      <c r="C169" s="59" t="str">
        <f>C86</f>
        <v>P2344W Bogurzyn-Kosiny Kapiczne-droga Nr 7</v>
      </c>
      <c r="D169" s="60">
        <f t="shared" si="6"/>
        <v>1000</v>
      </c>
      <c r="E169" s="57"/>
      <c r="F169" s="57"/>
    </row>
    <row r="170" spans="3:6" ht="14.25">
      <c r="C170" s="59" t="str">
        <f>C87</f>
        <v>P2345W Kosiny Stare-droga Nr 7</v>
      </c>
      <c r="D170" s="60">
        <f t="shared" si="6"/>
        <v>200</v>
      </c>
      <c r="E170" s="57"/>
      <c r="F170" s="57"/>
    </row>
    <row r="171" spans="3:6" ht="14.25">
      <c r="C171" s="59" t="str">
        <f>C88</f>
        <v>P2346W Kosiny Bartosowe-droga Nr 7</v>
      </c>
      <c r="D171" s="60">
        <f t="shared" si="6"/>
        <v>650</v>
      </c>
      <c r="E171" s="57"/>
      <c r="F171" s="57"/>
    </row>
    <row r="172" spans="3:6" ht="14.25">
      <c r="C172" s="59" t="e">
        <f>#REF!</f>
        <v>#REF!</v>
      </c>
      <c r="D172" s="60">
        <f t="shared" si="6"/>
        <v>0</v>
      </c>
      <c r="E172" s="57"/>
      <c r="F172" s="57"/>
    </row>
    <row r="173" spans="3:6" ht="14.25">
      <c r="C173" s="59" t="str">
        <f>C93</f>
        <v>P4631W Wilewo-Zgliczyn Glinki-Drzazga</v>
      </c>
      <c r="D173" s="60">
        <f t="shared" si="6"/>
        <v>700</v>
      </c>
      <c r="E173" s="57"/>
      <c r="F173" s="57"/>
    </row>
    <row r="174" spans="3:6" ht="14.25">
      <c r="C174" s="57"/>
      <c r="D174" s="58">
        <f>SUM(D165:D173)</f>
        <v>2550</v>
      </c>
      <c r="E174" s="57"/>
      <c r="F174" s="57"/>
    </row>
    <row r="175" spans="3:6" ht="14.25">
      <c r="C175" s="57"/>
      <c r="D175" s="57"/>
      <c r="E175" s="57"/>
      <c r="F175" s="57"/>
    </row>
  </sheetData>
  <sheetProtection/>
  <mergeCells count="8">
    <mergeCell ref="B105:E105"/>
    <mergeCell ref="B29:E29"/>
    <mergeCell ref="B7:F7"/>
    <mergeCell ref="B76:F76"/>
    <mergeCell ref="C4:N4"/>
    <mergeCell ref="C73:N73"/>
    <mergeCell ref="I7:O7"/>
    <mergeCell ref="I76:O76"/>
  </mergeCells>
  <printOptions/>
  <pageMargins left="0.7086614173228347" right="0.7086614173228347" top="0.3937007874015748" bottom="0.3937007874015748" header="0.31496062992125984" footer="0.31496062992125984"/>
  <pageSetup fitToHeight="4" fitToWidth="1" horizontalDpi="300" verticalDpi="300" orientation="landscape" paperSize="9" scale="52" r:id="rId1"/>
  <headerFooter alignWithMargins="0">
    <oddFooter>&amp;C&amp;8Strona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marcin</cp:lastModifiedBy>
  <cp:lastPrinted>2007-11-14T08:24:16Z</cp:lastPrinted>
  <dcterms:created xsi:type="dcterms:W3CDTF">2007-08-07T05:53:03Z</dcterms:created>
  <dcterms:modified xsi:type="dcterms:W3CDTF">2008-07-10T06:42:20Z</dcterms:modified>
  <cp:category/>
  <cp:version/>
  <cp:contentType/>
  <cp:contentStatus/>
</cp:coreProperties>
</file>