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'Arkusz1'!$A$2:$P$59</definedName>
  </definedNames>
  <calcPr fullCalcOnLoad="1"/>
</workbook>
</file>

<file path=xl/sharedStrings.xml><?xml version="1.0" encoding="utf-8"?>
<sst xmlns="http://schemas.openxmlformats.org/spreadsheetml/2006/main" count="118" uniqueCount="54">
  <si>
    <t>Lp.</t>
  </si>
  <si>
    <t>Wyszczególnienie</t>
  </si>
  <si>
    <t>Klasyfikacja budżetowa środków ujętych w budżecie</t>
  </si>
  <si>
    <t>W tym: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</si>
  <si>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</si>
  <si>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</si>
  <si>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</si>
  <si>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</si>
  <si>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</si>
  <si>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</si>
  <si>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</si>
  <si>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</si>
  <si>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Dotacje</t>
  </si>
  <si>
    <t>Środki własne powiatu</t>
  </si>
  <si>
    <t>Dotacje lub inne środki</t>
  </si>
  <si>
    <t>I</t>
  </si>
  <si>
    <t>x</t>
  </si>
  <si>
    <t>Wydatki własne- udział własny</t>
  </si>
  <si>
    <t>z tego 2007</t>
  </si>
  <si>
    <t>Wydatki inwestycyjne razem</t>
  </si>
  <si>
    <t>Regionalny program Operacyjny Województwa Mazowieckiego</t>
  </si>
  <si>
    <t>Priorytet 3-Regionalny system transportowy</t>
  </si>
  <si>
    <t>Nazwa projektu: przebudowa drogi Nr P3014W Raciąż - Radzanów</t>
  </si>
  <si>
    <t xml:space="preserve">Nazwa projektu:Przebudowa drogi dr.Nr P 2306W Nowa Wieś - granica woj..Załęże - Kuklin  </t>
  </si>
  <si>
    <t>Nazwa projektu:   Przebudowa dr. Nr P2361W Szemplino - Brzozowo Maje- Dzierzgowo-Rzęgnowo-Grójec-Klewki</t>
  </si>
  <si>
    <t xml:space="preserve">Wydatki inwestycyjne razem </t>
  </si>
  <si>
    <t>2008r</t>
  </si>
  <si>
    <t>Przewodniczący Rady Powiatu Mławskiego</t>
  </si>
  <si>
    <t>Planowane wydatki                                                                                                                                                                              2008 r.</t>
  </si>
  <si>
    <t xml:space="preserve">Wydatki na programy i projekty  realizowane ze środków określonych w art. 5 ust.1 pkt 2 ustawy o finansach publicznych </t>
  </si>
  <si>
    <t>Wydatki bieżące razem</t>
  </si>
  <si>
    <t xml:space="preserve">Program Operacyjny Kapitał Ludzki 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</si>
  <si>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</si>
  <si>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</si>
  <si>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</si>
  <si>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>Projekt: Twoja praca szansa dla innych</t>
  </si>
  <si>
    <t>Wydatki bieżące ogółem z tego:</t>
  </si>
  <si>
    <t>1.2.</t>
  </si>
  <si>
    <t>Priotytet VII: Promocja integracji społecznej</t>
  </si>
  <si>
    <t>Działanie:  7.1 Rozwój i upowszechnianie aktywnej integracji</t>
  </si>
  <si>
    <t>Poddziałanie: 7.1.2: Rozwój i upowszechnianie aktywnej integracji przez powiatowe centra pomocy rodzinie</t>
  </si>
  <si>
    <t>Projekt: Aktywna integracja społeczna i zawodowa w powiecie mławskim</t>
  </si>
  <si>
    <t>Wydatki w okresie realizacji projektu (całkowita wartość projektu, udział własny w projekcie)</t>
  </si>
  <si>
    <t>Witold Okumski</t>
  </si>
  <si>
    <t>II</t>
  </si>
  <si>
    <t>Priotytet IX: Rozwój wykształcenia i kompetencji w regionach</t>
  </si>
  <si>
    <t>Działanie:  9.2 Podniesienie atroakcyjności i jakości szkolnictwa zawodowego</t>
  </si>
  <si>
    <t>Projekt: Kompetencje zawodowe kluczem do kariery</t>
  </si>
  <si>
    <t>cross-finansing</t>
  </si>
  <si>
    <t>cross-finansing-budżet państwa</t>
  </si>
  <si>
    <t>cross-finansing-środki własne</t>
  </si>
  <si>
    <t>1.3.</t>
  </si>
  <si>
    <t xml:space="preserve">Załącznik Nr 9 do uchwały Rady Powiatu </t>
  </si>
  <si>
    <t>Mławskiego Nr XXIV/173/2008 z dnia 29.12.2008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</si>
</sst>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5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4" fillId="2" borderId="1" xfId="0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wrapText="1"/>
    </xf>
    <xf numFmtId="3" fontId="5" fillId="4" borderId="3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/>
    </xf>
    <xf numFmtId="0" fontId="7" fillId="3" borderId="3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7" fillId="3" borderId="2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6"/>
  <sheetViews>
    <sheetView tabSelected="1" workbookViewId="0" topLeftCell="D31">
      <selection activeCell="A1" sqref="A1:P59"/>
    </sheetView>
  </sheetViews>
  <sheetFormatPr defaultColWidth="9.140625" defaultRowHeight="12.75"/>
  <cols>
    <col min="1" max="1" width="3.28125" style="0" customWidth="1"/>
    <col min="2" max="2" width="50.00390625" style="0" customWidth="1"/>
    <col min="3" max="3" width="5.7109375" style="0" customWidth="1"/>
    <col min="4" max="4" width="6.57421875" style="0" customWidth="1"/>
    <col min="5" max="5" width="11.00390625" style="0" customWidth="1"/>
    <col min="6" max="6" width="9.8515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9.421875" style="0" customWidth="1"/>
    <col min="11" max="12" width="7.8515625" style="0" customWidth="1"/>
    <col min="13" max="13" width="10.140625" style="0" customWidth="1"/>
    <col min="14" max="14" width="9.7109375" style="0" customWidth="1"/>
    <col min="15" max="15" width="8.7109375" style="0" customWidth="1"/>
    <col min="16" max="16" width="10.00390625" style="0" customWidth="1"/>
  </cols>
  <sheetData>
    <row r="2" ht="12.75">
      <c r="I2" t="s">
        <v>52</v>
      </c>
    </row>
    <row r="3" ht="12.75">
      <c r="I3" t="s">
        <v>53</v>
      </c>
    </row>
    <row r="5" spans="1:16" ht="12.75">
      <c r="A5" s="87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7" spans="1:16" s="3" customFormat="1" ht="24.75" customHeight="1">
      <c r="A7" s="81" t="s">
        <v>0</v>
      </c>
      <c r="B7" s="81" t="s">
        <v>1</v>
      </c>
      <c r="C7" s="88" t="s">
        <v>2</v>
      </c>
      <c r="D7" s="89"/>
      <c r="E7" s="81" t="s">
        <v>42</v>
      </c>
      <c r="F7" s="94" t="s">
        <v>3</v>
      </c>
      <c r="G7" s="94"/>
      <c r="H7" s="95" t="s">
        <v>28</v>
      </c>
      <c r="I7" s="95"/>
      <c r="J7" s="95"/>
      <c r="K7" s="95"/>
      <c r="L7" s="95"/>
      <c r="M7" s="95"/>
      <c r="N7" s="95"/>
      <c r="O7" s="95"/>
      <c r="P7" s="95"/>
    </row>
    <row r="8" spans="1:16" s="3" customFormat="1" ht="11.25">
      <c r="A8" s="81"/>
      <c r="B8" s="81"/>
      <c r="C8" s="90"/>
      <c r="D8" s="91"/>
      <c r="E8" s="81"/>
      <c r="F8" s="81" t="s">
        <v>4</v>
      </c>
      <c r="G8" s="81" t="s">
        <v>5</v>
      </c>
      <c r="H8" s="81" t="s">
        <v>6</v>
      </c>
      <c r="I8" s="80" t="s">
        <v>7</v>
      </c>
      <c r="J8" s="80"/>
      <c r="K8" s="80"/>
      <c r="L8" s="80"/>
      <c r="M8" s="80"/>
      <c r="N8" s="80"/>
      <c r="O8" s="80"/>
      <c r="P8" s="80"/>
    </row>
    <row r="9" spans="1:16" s="3" customFormat="1" ht="11.25">
      <c r="A9" s="81"/>
      <c r="B9" s="81"/>
      <c r="C9" s="90"/>
      <c r="D9" s="91"/>
      <c r="E9" s="81"/>
      <c r="F9" s="81"/>
      <c r="G9" s="81"/>
      <c r="H9" s="81"/>
      <c r="I9" s="80" t="s">
        <v>4</v>
      </c>
      <c r="J9" s="80"/>
      <c r="K9" s="80"/>
      <c r="L9" s="80"/>
      <c r="M9" s="80"/>
      <c r="N9" s="80" t="s">
        <v>5</v>
      </c>
      <c r="O9" s="80"/>
      <c r="P9" s="80"/>
    </row>
    <row r="10" spans="1:16" s="3" customFormat="1" ht="23.25" customHeight="1">
      <c r="A10" s="81"/>
      <c r="B10" s="81"/>
      <c r="C10" s="92"/>
      <c r="D10" s="93"/>
      <c r="E10" s="81"/>
      <c r="F10" s="81"/>
      <c r="G10" s="81"/>
      <c r="H10" s="81"/>
      <c r="I10" s="81" t="s">
        <v>6</v>
      </c>
      <c r="J10" s="84" t="s">
        <v>8</v>
      </c>
      <c r="K10" s="85"/>
      <c r="L10" s="85"/>
      <c r="M10" s="86"/>
      <c r="N10" s="81" t="s">
        <v>6</v>
      </c>
      <c r="O10" s="82" t="s">
        <v>9</v>
      </c>
      <c r="P10" s="83"/>
    </row>
    <row r="11" spans="1:16" s="3" customFormat="1" ht="46.5" customHeight="1">
      <c r="A11" s="81"/>
      <c r="B11" s="81"/>
      <c r="C11" s="2" t="s">
        <v>10</v>
      </c>
      <c r="D11" s="2" t="s">
        <v>11</v>
      </c>
      <c r="E11" s="81"/>
      <c r="F11" s="81"/>
      <c r="G11" s="81"/>
      <c r="H11" s="81"/>
      <c r="I11" s="81"/>
      <c r="J11" s="1" t="s">
        <v>49</v>
      </c>
      <c r="K11" s="2" t="s">
        <v>12</v>
      </c>
      <c r="L11" s="1" t="s">
        <v>50</v>
      </c>
      <c r="M11" s="1" t="s">
        <v>13</v>
      </c>
      <c r="N11" s="81"/>
      <c r="O11" s="1" t="s">
        <v>48</v>
      </c>
      <c r="P11" s="1" t="s">
        <v>14</v>
      </c>
    </row>
    <row r="12" spans="1:16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/>
      <c r="K12" s="4">
        <v>10</v>
      </c>
      <c r="L12" s="4"/>
      <c r="M12" s="4">
        <v>11</v>
      </c>
      <c r="N12" s="4">
        <v>12</v>
      </c>
      <c r="O12" s="4">
        <v>13</v>
      </c>
      <c r="P12" s="4">
        <v>14</v>
      </c>
    </row>
    <row r="13" spans="1:16" s="5" customFormat="1" ht="11.25">
      <c r="A13" s="6" t="s">
        <v>15</v>
      </c>
      <c r="B13" s="11" t="s">
        <v>30</v>
      </c>
      <c r="C13" s="12"/>
      <c r="D13" s="15"/>
      <c r="E13" s="49">
        <f aca="true" t="shared" si="0" ref="E13:P13">E14</f>
        <v>648366.8400000001</v>
      </c>
      <c r="F13" s="49">
        <f t="shared" si="0"/>
        <v>90938.98000000001</v>
      </c>
      <c r="G13" s="49">
        <f t="shared" si="0"/>
        <v>557427.86</v>
      </c>
      <c r="H13" s="49">
        <f t="shared" si="0"/>
        <v>648366.8400000001</v>
      </c>
      <c r="I13" s="49">
        <f t="shared" si="0"/>
        <v>90938.98000000001</v>
      </c>
      <c r="J13" s="49">
        <f t="shared" si="0"/>
        <v>594.01</v>
      </c>
      <c r="K13" s="49">
        <f t="shared" si="0"/>
        <v>19251.09</v>
      </c>
      <c r="L13" s="49">
        <f t="shared" si="0"/>
        <v>1385.99</v>
      </c>
      <c r="M13" s="49">
        <f t="shared" si="0"/>
        <v>69707.89</v>
      </c>
      <c r="N13" s="49">
        <f t="shared" si="0"/>
        <v>557427.86</v>
      </c>
      <c r="O13" s="49">
        <f t="shared" si="0"/>
        <v>11220</v>
      </c>
      <c r="P13" s="49">
        <f t="shared" si="0"/>
        <v>546207.86</v>
      </c>
    </row>
    <row r="14" spans="1:16" s="5" customFormat="1" ht="11.25">
      <c r="A14" s="25" t="s">
        <v>15</v>
      </c>
      <c r="B14" s="26" t="s">
        <v>31</v>
      </c>
      <c r="C14" s="27" t="s">
        <v>16</v>
      </c>
      <c r="D14" s="27" t="s">
        <v>16</v>
      </c>
      <c r="E14" s="48">
        <f>E15+E21+E27</f>
        <v>648366.8400000001</v>
      </c>
      <c r="F14" s="48">
        <f aca="true" t="shared" si="1" ref="F14:P14">F15+F21+F27</f>
        <v>90938.98000000001</v>
      </c>
      <c r="G14" s="48">
        <f t="shared" si="1"/>
        <v>557427.86</v>
      </c>
      <c r="H14" s="48">
        <f t="shared" si="1"/>
        <v>648366.8400000001</v>
      </c>
      <c r="I14" s="48">
        <f t="shared" si="1"/>
        <v>90938.98000000001</v>
      </c>
      <c r="J14" s="48">
        <f t="shared" si="1"/>
        <v>594.01</v>
      </c>
      <c r="K14" s="48">
        <f t="shared" si="1"/>
        <v>19251.09</v>
      </c>
      <c r="L14" s="48">
        <f t="shared" si="1"/>
        <v>1385.99</v>
      </c>
      <c r="M14" s="48">
        <f t="shared" si="1"/>
        <v>69707.89</v>
      </c>
      <c r="N14" s="48">
        <f t="shared" si="1"/>
        <v>557427.86</v>
      </c>
      <c r="O14" s="48">
        <f t="shared" si="1"/>
        <v>11220</v>
      </c>
      <c r="P14" s="48">
        <f t="shared" si="1"/>
        <v>546207.86</v>
      </c>
    </row>
    <row r="15" spans="1:16" s="5" customFormat="1" ht="11.25">
      <c r="A15" s="9">
        <v>1.1</v>
      </c>
      <c r="B15" s="64" t="s">
        <v>32</v>
      </c>
      <c r="C15" s="67" t="s">
        <v>16</v>
      </c>
      <c r="D15" s="16" t="s">
        <v>16</v>
      </c>
      <c r="E15" s="48">
        <f aca="true" t="shared" si="2" ref="E15:P17">E16</f>
        <v>71052.95</v>
      </c>
      <c r="F15" s="48">
        <f t="shared" si="2"/>
        <v>3432.95</v>
      </c>
      <c r="G15" s="48">
        <f t="shared" si="2"/>
        <v>67620</v>
      </c>
      <c r="H15" s="48">
        <f t="shared" si="2"/>
        <v>71052.95</v>
      </c>
      <c r="I15" s="48">
        <f t="shared" si="2"/>
        <v>3432.95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3432.95</v>
      </c>
      <c r="N15" s="48">
        <f t="shared" si="2"/>
        <v>67620</v>
      </c>
      <c r="O15" s="48">
        <f t="shared" si="2"/>
        <v>0</v>
      </c>
      <c r="P15" s="48">
        <f t="shared" si="2"/>
        <v>67620</v>
      </c>
    </row>
    <row r="16" spans="1:16" s="5" customFormat="1" ht="33.75">
      <c r="A16" s="25"/>
      <c r="B16" s="65" t="s">
        <v>33</v>
      </c>
      <c r="C16" s="27" t="s">
        <v>16</v>
      </c>
      <c r="D16" s="27" t="s">
        <v>16</v>
      </c>
      <c r="E16" s="48">
        <f t="shared" si="2"/>
        <v>71052.95</v>
      </c>
      <c r="F16" s="48">
        <f t="shared" si="2"/>
        <v>3432.95</v>
      </c>
      <c r="G16" s="48">
        <f t="shared" si="2"/>
        <v>67620</v>
      </c>
      <c r="H16" s="48">
        <f t="shared" si="2"/>
        <v>71052.95</v>
      </c>
      <c r="I16" s="48">
        <f t="shared" si="2"/>
        <v>3432.95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3432.95</v>
      </c>
      <c r="N16" s="48">
        <f t="shared" si="2"/>
        <v>67620</v>
      </c>
      <c r="O16" s="48">
        <f t="shared" si="2"/>
        <v>0</v>
      </c>
      <c r="P16" s="48">
        <f t="shared" si="2"/>
        <v>67620</v>
      </c>
    </row>
    <row r="17" spans="1:16" s="5" customFormat="1" ht="33.75">
      <c r="A17" s="25"/>
      <c r="B17" s="65" t="s">
        <v>34</v>
      </c>
      <c r="C17" s="27" t="s">
        <v>16</v>
      </c>
      <c r="D17" s="27" t="s">
        <v>16</v>
      </c>
      <c r="E17" s="48">
        <f t="shared" si="2"/>
        <v>71052.95</v>
      </c>
      <c r="F17" s="48">
        <f t="shared" si="2"/>
        <v>3432.95</v>
      </c>
      <c r="G17" s="48">
        <f t="shared" si="2"/>
        <v>67620</v>
      </c>
      <c r="H17" s="48">
        <f t="shared" si="2"/>
        <v>71052.95</v>
      </c>
      <c r="I17" s="48">
        <f t="shared" si="2"/>
        <v>3432.95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3432.95</v>
      </c>
      <c r="N17" s="48">
        <f t="shared" si="2"/>
        <v>67620</v>
      </c>
      <c r="O17" s="48">
        <f t="shared" si="2"/>
        <v>0</v>
      </c>
      <c r="P17" s="48">
        <f t="shared" si="2"/>
        <v>67620</v>
      </c>
    </row>
    <row r="18" spans="1:16" s="5" customFormat="1" ht="11.25">
      <c r="A18" s="25"/>
      <c r="B18" s="65" t="s">
        <v>35</v>
      </c>
      <c r="C18" s="27"/>
      <c r="D18" s="27"/>
      <c r="E18" s="52">
        <f aca="true" t="shared" si="3" ref="E18:P18">SUM(E19:E20)</f>
        <v>71052.95</v>
      </c>
      <c r="F18" s="52">
        <f t="shared" si="3"/>
        <v>3432.95</v>
      </c>
      <c r="G18" s="52">
        <f t="shared" si="3"/>
        <v>67620</v>
      </c>
      <c r="H18" s="52">
        <f t="shared" si="3"/>
        <v>71052.95</v>
      </c>
      <c r="I18" s="52">
        <f t="shared" si="3"/>
        <v>3432.95</v>
      </c>
      <c r="J18" s="52">
        <f t="shared" si="3"/>
        <v>0</v>
      </c>
      <c r="K18" s="52">
        <f t="shared" si="3"/>
        <v>0</v>
      </c>
      <c r="L18" s="52">
        <f t="shared" si="3"/>
        <v>0</v>
      </c>
      <c r="M18" s="52">
        <f t="shared" si="3"/>
        <v>3432.95</v>
      </c>
      <c r="N18" s="52">
        <f t="shared" si="3"/>
        <v>67620</v>
      </c>
      <c r="O18" s="52">
        <f t="shared" si="3"/>
        <v>0</v>
      </c>
      <c r="P18" s="52">
        <f t="shared" si="3"/>
        <v>67620</v>
      </c>
    </row>
    <row r="19" spans="1:16" s="5" customFormat="1" ht="11.25">
      <c r="A19" s="29"/>
      <c r="B19" s="66">
        <v>2008</v>
      </c>
      <c r="C19" s="31">
        <v>853</v>
      </c>
      <c r="D19" s="32">
        <v>85395</v>
      </c>
      <c r="E19" s="53">
        <f>F19+G19</f>
        <v>60820</v>
      </c>
      <c r="F19" s="53">
        <f>I19</f>
        <v>1898</v>
      </c>
      <c r="G19" s="53">
        <f>N19</f>
        <v>58922</v>
      </c>
      <c r="H19" s="53">
        <f>I19+N19</f>
        <v>60820</v>
      </c>
      <c r="I19" s="53">
        <f>SUM(J19:M19)</f>
        <v>1898</v>
      </c>
      <c r="J19" s="53">
        <v>0</v>
      </c>
      <c r="K19" s="53">
        <v>0</v>
      </c>
      <c r="L19" s="53">
        <v>0</v>
      </c>
      <c r="M19" s="53">
        <v>1898</v>
      </c>
      <c r="N19" s="54">
        <f>O19+P19</f>
        <v>58922</v>
      </c>
      <c r="O19" s="54"/>
      <c r="P19" s="54">
        <v>58922</v>
      </c>
    </row>
    <row r="20" spans="1:16" s="5" customFormat="1" ht="11.25">
      <c r="A20" s="76" t="s">
        <v>37</v>
      </c>
      <c r="B20" s="66">
        <v>2009</v>
      </c>
      <c r="C20" s="31">
        <v>853</v>
      </c>
      <c r="D20" s="32">
        <v>85395</v>
      </c>
      <c r="E20" s="53">
        <f>F20+G20</f>
        <v>10232.95</v>
      </c>
      <c r="F20" s="53">
        <f>I20</f>
        <v>1534.95</v>
      </c>
      <c r="G20" s="53">
        <f>N20</f>
        <v>8698</v>
      </c>
      <c r="H20" s="53">
        <f>I20+N20</f>
        <v>10232.95</v>
      </c>
      <c r="I20" s="53">
        <f>SUM(J20:M20)</f>
        <v>1534.95</v>
      </c>
      <c r="J20" s="53">
        <v>0</v>
      </c>
      <c r="K20" s="53">
        <v>0</v>
      </c>
      <c r="L20" s="53">
        <v>0</v>
      </c>
      <c r="M20" s="53">
        <v>1534.95</v>
      </c>
      <c r="N20" s="54">
        <f>O20+P20</f>
        <v>8698</v>
      </c>
      <c r="O20" s="54"/>
      <c r="P20" s="54">
        <v>8698</v>
      </c>
    </row>
    <row r="21" spans="1:16" s="5" customFormat="1" ht="11.25">
      <c r="A21" s="9" t="s">
        <v>37</v>
      </c>
      <c r="B21" s="64" t="s">
        <v>38</v>
      </c>
      <c r="C21" s="71" t="s">
        <v>16</v>
      </c>
      <c r="D21" s="71" t="s">
        <v>16</v>
      </c>
      <c r="E21" s="73">
        <f aca="true" t="shared" si="4" ref="E21:P23">E22</f>
        <v>440994</v>
      </c>
      <c r="F21" s="73">
        <f t="shared" si="4"/>
        <v>66149.1</v>
      </c>
      <c r="G21" s="73">
        <f t="shared" si="4"/>
        <v>374844.9</v>
      </c>
      <c r="H21" s="73">
        <f t="shared" si="4"/>
        <v>440994</v>
      </c>
      <c r="I21" s="73">
        <f t="shared" si="4"/>
        <v>66149.1</v>
      </c>
      <c r="J21" s="73">
        <f t="shared" si="4"/>
        <v>594.01</v>
      </c>
      <c r="K21" s="73">
        <f t="shared" si="4"/>
        <v>19251.09</v>
      </c>
      <c r="L21" s="73">
        <f t="shared" si="4"/>
        <v>1385.99</v>
      </c>
      <c r="M21" s="73">
        <f t="shared" si="4"/>
        <v>44918.01</v>
      </c>
      <c r="N21" s="73">
        <f t="shared" si="4"/>
        <v>374844.9</v>
      </c>
      <c r="O21" s="73">
        <f t="shared" si="4"/>
        <v>11220</v>
      </c>
      <c r="P21" s="73">
        <f t="shared" si="4"/>
        <v>363624.9</v>
      </c>
    </row>
    <row r="22" spans="1:16" s="5" customFormat="1" ht="11.25">
      <c r="A22" s="25"/>
      <c r="B22" s="65" t="s">
        <v>39</v>
      </c>
      <c r="C22" s="71" t="s">
        <v>16</v>
      </c>
      <c r="D22" s="71" t="s">
        <v>16</v>
      </c>
      <c r="E22" s="73">
        <f t="shared" si="4"/>
        <v>440994</v>
      </c>
      <c r="F22" s="73">
        <f t="shared" si="4"/>
        <v>66149.1</v>
      </c>
      <c r="G22" s="73">
        <f t="shared" si="4"/>
        <v>374844.9</v>
      </c>
      <c r="H22" s="73">
        <f t="shared" si="4"/>
        <v>440994</v>
      </c>
      <c r="I22" s="73">
        <f t="shared" si="4"/>
        <v>66149.1</v>
      </c>
      <c r="J22" s="73">
        <f t="shared" si="4"/>
        <v>594.01</v>
      </c>
      <c r="K22" s="73">
        <f t="shared" si="4"/>
        <v>19251.09</v>
      </c>
      <c r="L22" s="73">
        <f t="shared" si="4"/>
        <v>1385.99</v>
      </c>
      <c r="M22" s="73">
        <f t="shared" si="4"/>
        <v>44918.01</v>
      </c>
      <c r="N22" s="73">
        <f t="shared" si="4"/>
        <v>374844.9</v>
      </c>
      <c r="O22" s="73">
        <f t="shared" si="4"/>
        <v>11220</v>
      </c>
      <c r="P22" s="73">
        <f t="shared" si="4"/>
        <v>363624.9</v>
      </c>
    </row>
    <row r="23" spans="1:16" s="5" customFormat="1" ht="24" customHeight="1">
      <c r="A23" s="25"/>
      <c r="B23" s="65" t="s">
        <v>40</v>
      </c>
      <c r="C23" s="71" t="s">
        <v>16</v>
      </c>
      <c r="D23" s="71" t="s">
        <v>16</v>
      </c>
      <c r="E23" s="73">
        <f t="shared" si="4"/>
        <v>440994</v>
      </c>
      <c r="F23" s="73">
        <f t="shared" si="4"/>
        <v>66149.1</v>
      </c>
      <c r="G23" s="73">
        <f t="shared" si="4"/>
        <v>374844.9</v>
      </c>
      <c r="H23" s="73">
        <f t="shared" si="4"/>
        <v>440994</v>
      </c>
      <c r="I23" s="73">
        <f t="shared" si="4"/>
        <v>66149.1</v>
      </c>
      <c r="J23" s="73">
        <f t="shared" si="4"/>
        <v>594.01</v>
      </c>
      <c r="K23" s="73">
        <f t="shared" si="4"/>
        <v>19251.09</v>
      </c>
      <c r="L23" s="73">
        <f t="shared" si="4"/>
        <v>1385.99</v>
      </c>
      <c r="M23" s="73">
        <f t="shared" si="4"/>
        <v>44918.01</v>
      </c>
      <c r="N23" s="73">
        <f t="shared" si="4"/>
        <v>374844.9</v>
      </c>
      <c r="O23" s="73">
        <f t="shared" si="4"/>
        <v>11220</v>
      </c>
      <c r="P23" s="73">
        <f t="shared" si="4"/>
        <v>363624.9</v>
      </c>
    </row>
    <row r="24" spans="1:16" s="5" customFormat="1" ht="22.5" customHeight="1">
      <c r="A24" s="25"/>
      <c r="B24" s="77" t="s">
        <v>41</v>
      </c>
      <c r="C24" s="71" t="s">
        <v>16</v>
      </c>
      <c r="D24" s="71" t="s">
        <v>16</v>
      </c>
      <c r="E24" s="73">
        <f aca="true" t="shared" si="5" ref="E24:P24">E25+E26</f>
        <v>440994</v>
      </c>
      <c r="F24" s="73">
        <f t="shared" si="5"/>
        <v>66149.1</v>
      </c>
      <c r="G24" s="73">
        <f t="shared" si="5"/>
        <v>374844.9</v>
      </c>
      <c r="H24" s="73">
        <f t="shared" si="5"/>
        <v>440994</v>
      </c>
      <c r="I24" s="73">
        <f t="shared" si="5"/>
        <v>66149.1</v>
      </c>
      <c r="J24" s="73">
        <f t="shared" si="5"/>
        <v>594.01</v>
      </c>
      <c r="K24" s="73">
        <f t="shared" si="5"/>
        <v>19251.09</v>
      </c>
      <c r="L24" s="73">
        <f t="shared" si="5"/>
        <v>1385.99</v>
      </c>
      <c r="M24" s="73">
        <f t="shared" si="5"/>
        <v>44918.01</v>
      </c>
      <c r="N24" s="73">
        <f t="shared" si="5"/>
        <v>374844.9</v>
      </c>
      <c r="O24" s="73">
        <f t="shared" si="5"/>
        <v>11220</v>
      </c>
      <c r="P24" s="73">
        <f t="shared" si="5"/>
        <v>363624.9</v>
      </c>
    </row>
    <row r="25" spans="1:16" s="5" customFormat="1" ht="11.25">
      <c r="A25" s="75"/>
      <c r="B25" s="77">
        <v>2008</v>
      </c>
      <c r="C25" s="71">
        <v>852</v>
      </c>
      <c r="D25" s="72">
        <v>85218</v>
      </c>
      <c r="E25" s="73">
        <f>F25+G25</f>
        <v>46304</v>
      </c>
      <c r="F25" s="73">
        <f>I25</f>
        <v>46304</v>
      </c>
      <c r="G25" s="73">
        <f>N25</f>
        <v>0</v>
      </c>
      <c r="H25" s="73">
        <f>I25+N25</f>
        <v>46304</v>
      </c>
      <c r="I25" s="73">
        <f>SUM(J25:M25)</f>
        <v>46304</v>
      </c>
      <c r="J25" s="73"/>
      <c r="K25" s="73"/>
      <c r="L25" s="73">
        <v>1385.99</v>
      </c>
      <c r="M25" s="73">
        <v>44918.01</v>
      </c>
      <c r="N25" s="74"/>
      <c r="O25" s="74"/>
      <c r="P25" s="74"/>
    </row>
    <row r="26" spans="1:16" s="5" customFormat="1" ht="11.25">
      <c r="A26" s="75"/>
      <c r="B26" s="68">
        <v>2008</v>
      </c>
      <c r="C26" s="71">
        <v>852</v>
      </c>
      <c r="D26" s="72">
        <v>85218</v>
      </c>
      <c r="E26" s="73">
        <f>F26+G26</f>
        <v>394690</v>
      </c>
      <c r="F26" s="73">
        <f>I26</f>
        <v>19845.1</v>
      </c>
      <c r="G26" s="73">
        <f>N26</f>
        <v>374844.9</v>
      </c>
      <c r="H26" s="73">
        <f>I26+N26</f>
        <v>394690</v>
      </c>
      <c r="I26" s="73">
        <f>SUM(J26:M26)</f>
        <v>19845.1</v>
      </c>
      <c r="J26" s="73">
        <v>594.01</v>
      </c>
      <c r="K26" s="73">
        <v>19251.09</v>
      </c>
      <c r="L26" s="73"/>
      <c r="M26" s="73"/>
      <c r="N26" s="74">
        <f>O26+P26</f>
        <v>374844.9</v>
      </c>
      <c r="O26" s="74">
        <v>11220</v>
      </c>
      <c r="P26" s="74">
        <v>363624.9</v>
      </c>
    </row>
    <row r="27" spans="1:16" s="5" customFormat="1" ht="22.5">
      <c r="A27" s="9" t="s">
        <v>51</v>
      </c>
      <c r="B27" s="64" t="s">
        <v>45</v>
      </c>
      <c r="C27" s="71"/>
      <c r="D27" s="72"/>
      <c r="E27" s="73">
        <f aca="true" t="shared" si="6" ref="E27:P28">E28</f>
        <v>136319.89</v>
      </c>
      <c r="F27" s="73">
        <f t="shared" si="6"/>
        <v>21356.93</v>
      </c>
      <c r="G27" s="73">
        <f t="shared" si="6"/>
        <v>114962.96</v>
      </c>
      <c r="H27" s="73">
        <f t="shared" si="6"/>
        <v>136319.89</v>
      </c>
      <c r="I27" s="73">
        <f t="shared" si="6"/>
        <v>21356.93</v>
      </c>
      <c r="J27" s="73">
        <f t="shared" si="6"/>
        <v>0</v>
      </c>
      <c r="K27" s="73">
        <f t="shared" si="6"/>
        <v>0</v>
      </c>
      <c r="L27" s="73">
        <f t="shared" si="6"/>
        <v>0</v>
      </c>
      <c r="M27" s="73">
        <f t="shared" si="6"/>
        <v>21356.93</v>
      </c>
      <c r="N27" s="73">
        <f t="shared" si="6"/>
        <v>114962.96</v>
      </c>
      <c r="O27" s="73">
        <f t="shared" si="6"/>
        <v>0</v>
      </c>
      <c r="P27" s="73">
        <f t="shared" si="6"/>
        <v>114962.96</v>
      </c>
    </row>
    <row r="28" spans="1:16" s="5" customFormat="1" ht="22.5">
      <c r="A28" s="78"/>
      <c r="B28" s="65" t="s">
        <v>46</v>
      </c>
      <c r="C28" s="71"/>
      <c r="D28" s="72"/>
      <c r="E28" s="73">
        <f t="shared" si="6"/>
        <v>136319.89</v>
      </c>
      <c r="F28" s="73">
        <f t="shared" si="6"/>
        <v>21356.93</v>
      </c>
      <c r="G28" s="73">
        <f t="shared" si="6"/>
        <v>114962.96</v>
      </c>
      <c r="H28" s="73">
        <f t="shared" si="6"/>
        <v>136319.89</v>
      </c>
      <c r="I28" s="73">
        <f t="shared" si="6"/>
        <v>21356.93</v>
      </c>
      <c r="J28" s="73">
        <f t="shared" si="6"/>
        <v>0</v>
      </c>
      <c r="K28" s="73">
        <f t="shared" si="6"/>
        <v>0</v>
      </c>
      <c r="L28" s="73">
        <f t="shared" si="6"/>
        <v>0</v>
      </c>
      <c r="M28" s="73">
        <f t="shared" si="6"/>
        <v>21356.93</v>
      </c>
      <c r="N28" s="73">
        <f t="shared" si="6"/>
        <v>114962.96</v>
      </c>
      <c r="O28" s="73">
        <f t="shared" si="6"/>
        <v>0</v>
      </c>
      <c r="P28" s="73">
        <f t="shared" si="6"/>
        <v>114962.96</v>
      </c>
    </row>
    <row r="29" spans="1:16" s="5" customFormat="1" ht="11.25">
      <c r="A29" s="78"/>
      <c r="B29" s="65" t="s">
        <v>47</v>
      </c>
      <c r="C29" s="71"/>
      <c r="D29" s="72"/>
      <c r="E29" s="73">
        <f>SUM(E30:E32)</f>
        <v>136319.89</v>
      </c>
      <c r="F29" s="73">
        <f aca="true" t="shared" si="7" ref="F29:P29">SUM(F30:F32)</f>
        <v>21356.93</v>
      </c>
      <c r="G29" s="73">
        <f t="shared" si="7"/>
        <v>114962.96</v>
      </c>
      <c r="H29" s="73">
        <f t="shared" si="7"/>
        <v>136319.89</v>
      </c>
      <c r="I29" s="73">
        <f t="shared" si="7"/>
        <v>21356.93</v>
      </c>
      <c r="J29" s="73">
        <f t="shared" si="7"/>
        <v>0</v>
      </c>
      <c r="K29" s="73">
        <f t="shared" si="7"/>
        <v>0</v>
      </c>
      <c r="L29" s="73">
        <f t="shared" si="7"/>
        <v>0</v>
      </c>
      <c r="M29" s="73">
        <f t="shared" si="7"/>
        <v>21356.93</v>
      </c>
      <c r="N29" s="73">
        <f t="shared" si="7"/>
        <v>114962.96</v>
      </c>
      <c r="O29" s="73">
        <f t="shared" si="7"/>
        <v>0</v>
      </c>
      <c r="P29" s="73">
        <f t="shared" si="7"/>
        <v>114962.96</v>
      </c>
    </row>
    <row r="30" spans="1:16" s="5" customFormat="1" ht="11.25">
      <c r="A30" s="78"/>
      <c r="B30" s="66">
        <v>2008</v>
      </c>
      <c r="C30" s="71">
        <v>801</v>
      </c>
      <c r="D30" s="72">
        <v>80130</v>
      </c>
      <c r="E30" s="73">
        <f>F30+G30</f>
        <v>4557.19</v>
      </c>
      <c r="F30" s="73">
        <f>I30</f>
        <v>4557.19</v>
      </c>
      <c r="G30" s="73">
        <f>N30</f>
        <v>0</v>
      </c>
      <c r="H30" s="73">
        <f>I30+N30</f>
        <v>4557.19</v>
      </c>
      <c r="I30" s="73">
        <f>M30+K30</f>
        <v>4557.19</v>
      </c>
      <c r="J30" s="73">
        <v>0</v>
      </c>
      <c r="K30" s="73">
        <v>0</v>
      </c>
      <c r="L30" s="73">
        <v>0</v>
      </c>
      <c r="M30" s="73">
        <v>4557.19</v>
      </c>
      <c r="N30" s="74">
        <f>P30+O30</f>
        <v>0</v>
      </c>
      <c r="O30" s="74"/>
      <c r="P30" s="74"/>
    </row>
    <row r="31" spans="1:16" s="5" customFormat="1" ht="11.25">
      <c r="A31" s="78"/>
      <c r="B31" s="66">
        <v>2009</v>
      </c>
      <c r="C31" s="71">
        <v>750</v>
      </c>
      <c r="D31" s="72">
        <v>75020</v>
      </c>
      <c r="E31" s="73">
        <v>4595.2</v>
      </c>
      <c r="F31" s="73">
        <v>4595.2</v>
      </c>
      <c r="G31" s="73">
        <v>0</v>
      </c>
      <c r="H31" s="73">
        <v>4595.2</v>
      </c>
      <c r="I31" s="73">
        <v>4595.2</v>
      </c>
      <c r="J31" s="73">
        <v>0</v>
      </c>
      <c r="K31" s="73">
        <v>0</v>
      </c>
      <c r="L31" s="73">
        <v>0</v>
      </c>
      <c r="M31" s="73">
        <v>4595.2</v>
      </c>
      <c r="N31" s="74">
        <v>0</v>
      </c>
      <c r="O31" s="74"/>
      <c r="P31" s="74"/>
    </row>
    <row r="32" spans="1:16" s="5" customFormat="1" ht="11.25">
      <c r="A32" s="78"/>
      <c r="B32" s="68">
        <v>2009</v>
      </c>
      <c r="C32" s="71">
        <v>801</v>
      </c>
      <c r="D32" s="72">
        <v>80130</v>
      </c>
      <c r="E32" s="73">
        <f>F32+G32</f>
        <v>127167.5</v>
      </c>
      <c r="F32" s="73">
        <f>I32</f>
        <v>12204.54</v>
      </c>
      <c r="G32" s="73">
        <f>N32</f>
        <v>114962.96</v>
      </c>
      <c r="H32" s="73">
        <f>I32+N32</f>
        <v>127167.5</v>
      </c>
      <c r="I32" s="73">
        <f>SUM(K32:M32)</f>
        <v>12204.54</v>
      </c>
      <c r="J32" s="73">
        <v>0</v>
      </c>
      <c r="K32" s="73">
        <v>0</v>
      </c>
      <c r="L32" s="73">
        <v>0</v>
      </c>
      <c r="M32" s="73">
        <v>12204.54</v>
      </c>
      <c r="N32" s="74">
        <f>O32+P32</f>
        <v>114962.96</v>
      </c>
      <c r="O32" s="74"/>
      <c r="P32" s="74">
        <v>114962.96</v>
      </c>
    </row>
    <row r="33" spans="1:16" s="5" customFormat="1" ht="11.25">
      <c r="A33" s="4"/>
      <c r="B33" s="68" t="s">
        <v>36</v>
      </c>
      <c r="C33" s="4" t="s">
        <v>16</v>
      </c>
      <c r="D33" s="4" t="s">
        <v>16</v>
      </c>
      <c r="E33" s="70">
        <f aca="true" t="shared" si="8" ref="E33:P33">E34+E35</f>
        <v>648366.84</v>
      </c>
      <c r="F33" s="70">
        <f t="shared" si="8"/>
        <v>90938.98000000001</v>
      </c>
      <c r="G33" s="70">
        <f t="shared" si="8"/>
        <v>557427.86</v>
      </c>
      <c r="H33" s="70">
        <f t="shared" si="8"/>
        <v>648366.84</v>
      </c>
      <c r="I33" s="70">
        <f t="shared" si="8"/>
        <v>90938.98000000001</v>
      </c>
      <c r="J33" s="70">
        <f t="shared" si="8"/>
        <v>594.01</v>
      </c>
      <c r="K33" s="70">
        <f t="shared" si="8"/>
        <v>19251.09</v>
      </c>
      <c r="L33" s="70">
        <f t="shared" si="8"/>
        <v>1385.99</v>
      </c>
      <c r="M33" s="70">
        <f t="shared" si="8"/>
        <v>69707.89000000001</v>
      </c>
      <c r="N33" s="70">
        <f t="shared" si="8"/>
        <v>557427.86</v>
      </c>
      <c r="O33" s="70">
        <f t="shared" si="8"/>
        <v>11220</v>
      </c>
      <c r="P33" s="70">
        <f t="shared" si="8"/>
        <v>546207.86</v>
      </c>
    </row>
    <row r="34" spans="1:16" s="5" customFormat="1" ht="11.25">
      <c r="A34" s="4"/>
      <c r="B34" s="79">
        <v>2008</v>
      </c>
      <c r="C34" s="4" t="s">
        <v>16</v>
      </c>
      <c r="D34" s="4" t="s">
        <v>16</v>
      </c>
      <c r="E34" s="69">
        <f>E19+E25+E26+E30</f>
        <v>506371.19</v>
      </c>
      <c r="F34" s="69">
        <f aca="true" t="shared" si="9" ref="F34:P34">F19+F25+F26+F30</f>
        <v>72604.29000000001</v>
      </c>
      <c r="G34" s="69">
        <f t="shared" si="9"/>
        <v>433766.9</v>
      </c>
      <c r="H34" s="69">
        <f t="shared" si="9"/>
        <v>506371.19</v>
      </c>
      <c r="I34" s="69">
        <f t="shared" si="9"/>
        <v>72604.29000000001</v>
      </c>
      <c r="J34" s="69">
        <f t="shared" si="9"/>
        <v>594.01</v>
      </c>
      <c r="K34" s="69">
        <f t="shared" si="9"/>
        <v>19251.09</v>
      </c>
      <c r="L34" s="69">
        <f t="shared" si="9"/>
        <v>1385.99</v>
      </c>
      <c r="M34" s="69">
        <f t="shared" si="9"/>
        <v>51373.200000000004</v>
      </c>
      <c r="N34" s="69">
        <f t="shared" si="9"/>
        <v>433766.9</v>
      </c>
      <c r="O34" s="69">
        <f t="shared" si="9"/>
        <v>11220</v>
      </c>
      <c r="P34" s="69">
        <f t="shared" si="9"/>
        <v>422546.9</v>
      </c>
    </row>
    <row r="35" spans="1:16" s="5" customFormat="1" ht="11.25">
      <c r="A35" s="4"/>
      <c r="B35" s="79">
        <v>2009</v>
      </c>
      <c r="C35" s="4" t="s">
        <v>16</v>
      </c>
      <c r="D35" s="4" t="s">
        <v>16</v>
      </c>
      <c r="E35" s="69">
        <f>E20+E31+E32</f>
        <v>141995.65</v>
      </c>
      <c r="F35" s="69">
        <f aca="true" t="shared" si="10" ref="F35:P35">F20+F31+F32</f>
        <v>18334.690000000002</v>
      </c>
      <c r="G35" s="69">
        <f t="shared" si="10"/>
        <v>123660.96</v>
      </c>
      <c r="H35" s="69">
        <f t="shared" si="10"/>
        <v>141995.65</v>
      </c>
      <c r="I35" s="69">
        <f t="shared" si="10"/>
        <v>18334.690000000002</v>
      </c>
      <c r="J35" s="69">
        <f t="shared" si="10"/>
        <v>0</v>
      </c>
      <c r="K35" s="69">
        <f t="shared" si="10"/>
        <v>0</v>
      </c>
      <c r="L35" s="69">
        <f t="shared" si="10"/>
        <v>0</v>
      </c>
      <c r="M35" s="69">
        <f t="shared" si="10"/>
        <v>18334.690000000002</v>
      </c>
      <c r="N35" s="69">
        <f t="shared" si="10"/>
        <v>123660.96</v>
      </c>
      <c r="O35" s="69">
        <f t="shared" si="10"/>
        <v>0</v>
      </c>
      <c r="P35" s="69">
        <f t="shared" si="10"/>
        <v>123660.96</v>
      </c>
    </row>
    <row r="36" spans="1:17" s="14" customFormat="1" ht="11.25">
      <c r="A36" s="6" t="s">
        <v>44</v>
      </c>
      <c r="B36" s="11" t="s">
        <v>19</v>
      </c>
      <c r="C36" s="12"/>
      <c r="D36" s="15"/>
      <c r="E36" s="49">
        <f>E37</f>
        <v>1381858.6800000002</v>
      </c>
      <c r="F36" s="49">
        <f>F37</f>
        <v>1381858.6800000002</v>
      </c>
      <c r="G36" s="49">
        <f>G37</f>
        <v>0</v>
      </c>
      <c r="H36" s="49">
        <f>H37</f>
        <v>1381858.6800000002</v>
      </c>
      <c r="I36" s="49">
        <f>I37</f>
        <v>1381858.6800000002</v>
      </c>
      <c r="J36" s="49"/>
      <c r="K36" s="49">
        <f>K37</f>
        <v>0</v>
      </c>
      <c r="L36" s="49"/>
      <c r="M36" s="49">
        <f>M37</f>
        <v>1381858.6800000002</v>
      </c>
      <c r="N36" s="49">
        <f>N37</f>
        <v>0</v>
      </c>
      <c r="O36" s="49">
        <f>O37</f>
        <v>0</v>
      </c>
      <c r="P36" s="49">
        <f>P37</f>
        <v>0</v>
      </c>
      <c r="Q36" s="13"/>
    </row>
    <row r="37" spans="1:16" s="28" customFormat="1" ht="11.25">
      <c r="A37" s="25" t="s">
        <v>15</v>
      </c>
      <c r="B37" s="26" t="s">
        <v>20</v>
      </c>
      <c r="C37" s="27" t="s">
        <v>16</v>
      </c>
      <c r="D37" s="27" t="s">
        <v>16</v>
      </c>
      <c r="E37" s="48">
        <f aca="true" t="shared" si="11" ref="E37:P37">E40+E45+E50</f>
        <v>1381858.6800000002</v>
      </c>
      <c r="F37" s="48">
        <f t="shared" si="11"/>
        <v>1381858.6800000002</v>
      </c>
      <c r="G37" s="48">
        <f t="shared" si="11"/>
        <v>0</v>
      </c>
      <c r="H37" s="48">
        <f t="shared" si="11"/>
        <v>1381858.6800000002</v>
      </c>
      <c r="I37" s="48">
        <f t="shared" si="11"/>
        <v>1381858.6800000002</v>
      </c>
      <c r="J37" s="48">
        <f t="shared" si="11"/>
        <v>0</v>
      </c>
      <c r="K37" s="48">
        <f t="shared" si="11"/>
        <v>0</v>
      </c>
      <c r="L37" s="48">
        <f t="shared" si="11"/>
        <v>0</v>
      </c>
      <c r="M37" s="48">
        <f t="shared" si="11"/>
        <v>1381858.6800000002</v>
      </c>
      <c r="N37" s="48">
        <f t="shared" si="11"/>
        <v>0</v>
      </c>
      <c r="O37" s="48">
        <f t="shared" si="11"/>
        <v>0</v>
      </c>
      <c r="P37" s="48">
        <f t="shared" si="11"/>
        <v>0</v>
      </c>
    </row>
    <row r="38" spans="1:16" s="28" customFormat="1" ht="11.25">
      <c r="A38" s="25"/>
      <c r="B38" s="26" t="s">
        <v>21</v>
      </c>
      <c r="C38" s="27" t="s">
        <v>16</v>
      </c>
      <c r="D38" s="27" t="s">
        <v>16</v>
      </c>
      <c r="E38" s="48">
        <f aca="true" t="shared" si="12" ref="E38:P38">E39</f>
        <v>288382.82</v>
      </c>
      <c r="F38" s="48">
        <f t="shared" si="12"/>
        <v>288382.82</v>
      </c>
      <c r="G38" s="48">
        <f t="shared" si="12"/>
        <v>0</v>
      </c>
      <c r="H38" s="48">
        <f t="shared" si="12"/>
        <v>288382.82</v>
      </c>
      <c r="I38" s="48">
        <f t="shared" si="12"/>
        <v>288382.82</v>
      </c>
      <c r="J38" s="48">
        <f t="shared" si="12"/>
        <v>0</v>
      </c>
      <c r="K38" s="48">
        <f t="shared" si="12"/>
        <v>0</v>
      </c>
      <c r="L38" s="48">
        <f t="shared" si="12"/>
        <v>0</v>
      </c>
      <c r="M38" s="48">
        <f t="shared" si="12"/>
        <v>288382.82</v>
      </c>
      <c r="N38" s="48">
        <f t="shared" si="12"/>
        <v>0</v>
      </c>
      <c r="O38" s="48">
        <f t="shared" si="12"/>
        <v>0</v>
      </c>
      <c r="P38" s="48">
        <f t="shared" si="12"/>
        <v>0</v>
      </c>
    </row>
    <row r="39" spans="1:17" s="34" customFormat="1" ht="13.5" customHeight="1">
      <c r="A39" s="29"/>
      <c r="B39" s="30" t="s">
        <v>17</v>
      </c>
      <c r="C39" s="31">
        <v>600</v>
      </c>
      <c r="D39" s="32">
        <v>60014</v>
      </c>
      <c r="E39" s="53">
        <f>F39+G39</f>
        <v>288382.82</v>
      </c>
      <c r="F39" s="53">
        <f>I39</f>
        <v>288382.82</v>
      </c>
      <c r="G39" s="53"/>
      <c r="H39" s="53">
        <f>I39+N39</f>
        <v>288382.82</v>
      </c>
      <c r="I39" s="53">
        <f>SUM(K39:M39)</f>
        <v>288382.82</v>
      </c>
      <c r="J39" s="53">
        <v>0</v>
      </c>
      <c r="K39" s="53">
        <v>0</v>
      </c>
      <c r="L39" s="53">
        <v>0</v>
      </c>
      <c r="M39" s="53">
        <f>M40</f>
        <v>288382.82</v>
      </c>
      <c r="N39" s="50">
        <f>O39+P39</f>
        <v>0</v>
      </c>
      <c r="O39" s="54"/>
      <c r="P39" s="54"/>
      <c r="Q39" s="33"/>
    </row>
    <row r="40" spans="1:16" s="20" customFormat="1" ht="22.5">
      <c r="A40" s="18"/>
      <c r="B40" s="63" t="s">
        <v>22</v>
      </c>
      <c r="C40" s="19" t="s">
        <v>16</v>
      </c>
      <c r="D40" s="19" t="s">
        <v>16</v>
      </c>
      <c r="E40" s="51">
        <f aca="true" t="shared" si="13" ref="E40:P40">SUM(E41,E42)</f>
        <v>288382.82</v>
      </c>
      <c r="F40" s="51">
        <f t="shared" si="13"/>
        <v>288382.82</v>
      </c>
      <c r="G40" s="51">
        <f t="shared" si="13"/>
        <v>0</v>
      </c>
      <c r="H40" s="51">
        <f t="shared" si="13"/>
        <v>288382.82</v>
      </c>
      <c r="I40" s="51">
        <f t="shared" si="13"/>
        <v>288382.82</v>
      </c>
      <c r="J40" s="51">
        <f t="shared" si="13"/>
        <v>0</v>
      </c>
      <c r="K40" s="51">
        <f t="shared" si="13"/>
        <v>0</v>
      </c>
      <c r="L40" s="51">
        <f t="shared" si="13"/>
        <v>0</v>
      </c>
      <c r="M40" s="51">
        <f t="shared" si="13"/>
        <v>288382.82</v>
      </c>
      <c r="N40" s="51">
        <f t="shared" si="13"/>
        <v>0</v>
      </c>
      <c r="O40" s="51">
        <f t="shared" si="13"/>
        <v>0</v>
      </c>
      <c r="P40" s="51">
        <f t="shared" si="13"/>
        <v>0</v>
      </c>
    </row>
    <row r="41" spans="1:16" s="38" customFormat="1" ht="11.25">
      <c r="A41" s="35"/>
      <c r="B41" s="36">
        <v>2007</v>
      </c>
      <c r="C41" s="37" t="s">
        <v>16</v>
      </c>
      <c r="D41" s="37" t="s">
        <v>16</v>
      </c>
      <c r="E41" s="55">
        <f>SUM(F41:G41)</f>
        <v>24286.8</v>
      </c>
      <c r="F41" s="55">
        <f>I41</f>
        <v>24286.8</v>
      </c>
      <c r="G41" s="55">
        <f>N41</f>
        <v>0</v>
      </c>
      <c r="H41" s="55">
        <f>I41+N41</f>
        <v>24286.8</v>
      </c>
      <c r="I41" s="55">
        <f>SUM(J41:M41)</f>
        <v>24286.8</v>
      </c>
      <c r="J41" s="55">
        <v>0</v>
      </c>
      <c r="K41" s="55">
        <v>0</v>
      </c>
      <c r="L41" s="55">
        <v>0</v>
      </c>
      <c r="M41" s="55">
        <v>24286.8</v>
      </c>
      <c r="N41" s="50">
        <f>O41+P41</f>
        <v>0</v>
      </c>
      <c r="O41" s="55">
        <v>0</v>
      </c>
      <c r="P41" s="55">
        <v>0</v>
      </c>
    </row>
    <row r="42" spans="1:16" s="8" customFormat="1" ht="11.25">
      <c r="A42" s="9"/>
      <c r="B42" s="10">
        <v>2008</v>
      </c>
      <c r="C42" s="16" t="s">
        <v>16</v>
      </c>
      <c r="D42" s="17" t="s">
        <v>16</v>
      </c>
      <c r="E42" s="48">
        <f>SUM(F42:G42)</f>
        <v>264096.02</v>
      </c>
      <c r="F42" s="48">
        <f>I42</f>
        <v>264096.02</v>
      </c>
      <c r="G42" s="48">
        <f>N42</f>
        <v>0</v>
      </c>
      <c r="H42" s="48">
        <f>I42+N42</f>
        <v>264096.02</v>
      </c>
      <c r="I42" s="55">
        <f>SUM(J42:M42)</f>
        <v>264096.02</v>
      </c>
      <c r="J42" s="55">
        <v>0</v>
      </c>
      <c r="K42" s="55">
        <v>0</v>
      </c>
      <c r="L42" s="55">
        <v>0</v>
      </c>
      <c r="M42" s="50">
        <v>264096.02</v>
      </c>
      <c r="N42" s="50">
        <f>O42+P42</f>
        <v>0</v>
      </c>
      <c r="O42" s="48">
        <v>0</v>
      </c>
      <c r="P42" s="48"/>
    </row>
    <row r="43" spans="1:16" s="28" customFormat="1" ht="11.25">
      <c r="A43" s="25"/>
      <c r="B43" s="26" t="s">
        <v>21</v>
      </c>
      <c r="C43" s="27" t="s">
        <v>16</v>
      </c>
      <c r="D43" s="27" t="s">
        <v>16</v>
      </c>
      <c r="E43" s="52">
        <f aca="true" t="shared" si="14" ref="E43:M43">E45</f>
        <v>504294.48</v>
      </c>
      <c r="F43" s="52">
        <f t="shared" si="14"/>
        <v>504294.48</v>
      </c>
      <c r="G43" s="52">
        <f t="shared" si="14"/>
        <v>0</v>
      </c>
      <c r="H43" s="52">
        <f t="shared" si="14"/>
        <v>504294.48</v>
      </c>
      <c r="I43" s="52">
        <f t="shared" si="14"/>
        <v>504294.48</v>
      </c>
      <c r="J43" s="52">
        <f t="shared" si="14"/>
        <v>0</v>
      </c>
      <c r="K43" s="52">
        <f t="shared" si="14"/>
        <v>0</v>
      </c>
      <c r="L43" s="52">
        <f t="shared" si="14"/>
        <v>0</v>
      </c>
      <c r="M43" s="52">
        <f t="shared" si="14"/>
        <v>504294.48</v>
      </c>
      <c r="N43" s="50">
        <f>O43+P43</f>
        <v>0</v>
      </c>
      <c r="O43" s="52">
        <f>O45</f>
        <v>0</v>
      </c>
      <c r="P43" s="52">
        <f>P45</f>
        <v>0</v>
      </c>
    </row>
    <row r="44" spans="1:17" s="34" customFormat="1" ht="13.5" customHeight="1">
      <c r="A44" s="29"/>
      <c r="B44" s="30" t="s">
        <v>17</v>
      </c>
      <c r="C44" s="31">
        <v>600</v>
      </c>
      <c r="D44" s="32">
        <v>60014</v>
      </c>
      <c r="E44" s="53">
        <f>F44+G44</f>
        <v>504294.48</v>
      </c>
      <c r="F44" s="53">
        <f>I44</f>
        <v>504294.48</v>
      </c>
      <c r="G44" s="53"/>
      <c r="H44" s="53">
        <f>I44+N44</f>
        <v>504294.48</v>
      </c>
      <c r="I44" s="53">
        <f>SUM(K44:M44)</f>
        <v>504294.48</v>
      </c>
      <c r="J44" s="53">
        <v>0</v>
      </c>
      <c r="K44" s="53">
        <v>0</v>
      </c>
      <c r="L44" s="53">
        <v>0</v>
      </c>
      <c r="M44" s="53">
        <f>M45</f>
        <v>504294.48</v>
      </c>
      <c r="N44" s="50">
        <f>O44+P44</f>
        <v>0</v>
      </c>
      <c r="O44" s="54"/>
      <c r="P44" s="54"/>
      <c r="Q44" s="33"/>
    </row>
    <row r="45" spans="1:16" s="20" customFormat="1" ht="22.5">
      <c r="A45" s="18"/>
      <c r="B45" s="39" t="s">
        <v>23</v>
      </c>
      <c r="C45" s="19" t="s">
        <v>16</v>
      </c>
      <c r="D45" s="19" t="s">
        <v>16</v>
      </c>
      <c r="E45" s="51">
        <f aca="true" t="shared" si="15" ref="E45:P45">SUM(E46,E47)</f>
        <v>504294.48</v>
      </c>
      <c r="F45" s="51">
        <f t="shared" si="15"/>
        <v>504294.48</v>
      </c>
      <c r="G45" s="51">
        <f t="shared" si="15"/>
        <v>0</v>
      </c>
      <c r="H45" s="51">
        <f t="shared" si="15"/>
        <v>504294.48</v>
      </c>
      <c r="I45" s="51">
        <f t="shared" si="15"/>
        <v>504294.48</v>
      </c>
      <c r="J45" s="51">
        <f t="shared" si="15"/>
        <v>0</v>
      </c>
      <c r="K45" s="51">
        <f t="shared" si="15"/>
        <v>0</v>
      </c>
      <c r="L45" s="51">
        <f t="shared" si="15"/>
        <v>0</v>
      </c>
      <c r="M45" s="51">
        <f t="shared" si="15"/>
        <v>504294.48</v>
      </c>
      <c r="N45" s="51">
        <f t="shared" si="15"/>
        <v>0</v>
      </c>
      <c r="O45" s="51">
        <f t="shared" si="15"/>
        <v>0</v>
      </c>
      <c r="P45" s="51">
        <f t="shared" si="15"/>
        <v>0</v>
      </c>
    </row>
    <row r="46" spans="1:16" s="38" customFormat="1" ht="11.25">
      <c r="A46" s="35"/>
      <c r="B46" s="36">
        <v>2007</v>
      </c>
      <c r="C46" s="37" t="s">
        <v>16</v>
      </c>
      <c r="D46" s="37" t="s">
        <v>16</v>
      </c>
      <c r="E46" s="55">
        <f>SUM(F46:G46)</f>
        <v>43920</v>
      </c>
      <c r="F46" s="55">
        <f>I46</f>
        <v>43920</v>
      </c>
      <c r="G46" s="55">
        <f>N46</f>
        <v>0</v>
      </c>
      <c r="H46" s="55">
        <f>I46+N46</f>
        <v>43920</v>
      </c>
      <c r="I46" s="55">
        <f>SUM(J46:M46)</f>
        <v>43920</v>
      </c>
      <c r="J46" s="55">
        <v>0</v>
      </c>
      <c r="K46" s="55">
        <v>0</v>
      </c>
      <c r="L46" s="55">
        <v>0</v>
      </c>
      <c r="M46" s="55">
        <v>43920</v>
      </c>
      <c r="N46" s="50">
        <f>O46+P46</f>
        <v>0</v>
      </c>
      <c r="O46" s="55">
        <v>0</v>
      </c>
      <c r="P46" s="55">
        <v>0</v>
      </c>
    </row>
    <row r="47" spans="1:16" s="8" customFormat="1" ht="11.25">
      <c r="A47" s="9"/>
      <c r="B47" s="10">
        <v>2008</v>
      </c>
      <c r="C47" s="16" t="s">
        <v>16</v>
      </c>
      <c r="D47" s="17" t="s">
        <v>16</v>
      </c>
      <c r="E47" s="48">
        <f>SUM(F47:G47)</f>
        <v>460374.48</v>
      </c>
      <c r="F47" s="48">
        <f>I47</f>
        <v>460374.48</v>
      </c>
      <c r="G47" s="48">
        <f>N47</f>
        <v>0</v>
      </c>
      <c r="H47" s="48">
        <f>I47+N47</f>
        <v>460374.48</v>
      </c>
      <c r="I47" s="55">
        <f>SUM(J47:M47)</f>
        <v>460374.48</v>
      </c>
      <c r="J47" s="55">
        <v>0</v>
      </c>
      <c r="K47" s="55">
        <v>0</v>
      </c>
      <c r="L47" s="55">
        <v>0</v>
      </c>
      <c r="M47" s="50">
        <v>460374.48</v>
      </c>
      <c r="N47" s="50">
        <f>O47+P47</f>
        <v>0</v>
      </c>
      <c r="O47" s="48">
        <v>0</v>
      </c>
      <c r="P47" s="48"/>
    </row>
    <row r="48" spans="1:16" s="28" customFormat="1" ht="11.25">
      <c r="A48" s="25"/>
      <c r="B48" s="26" t="s">
        <v>21</v>
      </c>
      <c r="C48" s="27" t="s">
        <v>16</v>
      </c>
      <c r="D48" s="27" t="s">
        <v>16</v>
      </c>
      <c r="E48" s="52">
        <f aca="true" t="shared" si="16" ref="E48:M48">E50</f>
        <v>589181.38</v>
      </c>
      <c r="F48" s="52">
        <f t="shared" si="16"/>
        <v>589181.38</v>
      </c>
      <c r="G48" s="52">
        <f t="shared" si="16"/>
        <v>0</v>
      </c>
      <c r="H48" s="52">
        <f t="shared" si="16"/>
        <v>589181.38</v>
      </c>
      <c r="I48" s="52">
        <f t="shared" si="16"/>
        <v>589181.38</v>
      </c>
      <c r="J48" s="52">
        <f t="shared" si="16"/>
        <v>0</v>
      </c>
      <c r="K48" s="52">
        <f t="shared" si="16"/>
        <v>0</v>
      </c>
      <c r="L48" s="52">
        <f t="shared" si="16"/>
        <v>0</v>
      </c>
      <c r="M48" s="52">
        <f t="shared" si="16"/>
        <v>589181.38</v>
      </c>
      <c r="N48" s="50">
        <f>O48+P48</f>
        <v>0</v>
      </c>
      <c r="O48" s="52">
        <f>O50</f>
        <v>0</v>
      </c>
      <c r="P48" s="52">
        <f>P50</f>
        <v>0</v>
      </c>
    </row>
    <row r="49" spans="1:17" s="34" customFormat="1" ht="13.5" customHeight="1">
      <c r="A49" s="29"/>
      <c r="B49" s="30" t="s">
        <v>17</v>
      </c>
      <c r="C49" s="31">
        <v>600</v>
      </c>
      <c r="D49" s="32">
        <v>60014</v>
      </c>
      <c r="E49" s="53">
        <f>F49+G49</f>
        <v>589181.38</v>
      </c>
      <c r="F49" s="53">
        <f>I49</f>
        <v>589181.38</v>
      </c>
      <c r="G49" s="53"/>
      <c r="H49" s="53">
        <f>I49+N49</f>
        <v>589181.38</v>
      </c>
      <c r="I49" s="53">
        <f>SUM(J49:M49)</f>
        <v>589181.38</v>
      </c>
      <c r="J49" s="53">
        <v>0</v>
      </c>
      <c r="K49" s="53">
        <v>0</v>
      </c>
      <c r="L49" s="53">
        <v>0</v>
      </c>
      <c r="M49" s="53">
        <f>M50</f>
        <v>589181.38</v>
      </c>
      <c r="N49" s="50">
        <f>O49+P49</f>
        <v>0</v>
      </c>
      <c r="O49" s="54"/>
      <c r="P49" s="54"/>
      <c r="Q49" s="33"/>
    </row>
    <row r="50" spans="1:16" s="20" customFormat="1" ht="22.5">
      <c r="A50" s="40"/>
      <c r="B50" s="41" t="s">
        <v>24</v>
      </c>
      <c r="C50" s="19" t="s">
        <v>16</v>
      </c>
      <c r="D50" s="19" t="s">
        <v>16</v>
      </c>
      <c r="E50" s="51">
        <f aca="true" t="shared" si="17" ref="E50:P50">SUM(E51,E52)</f>
        <v>589181.38</v>
      </c>
      <c r="F50" s="51">
        <f t="shared" si="17"/>
        <v>589181.38</v>
      </c>
      <c r="G50" s="51">
        <f t="shared" si="17"/>
        <v>0</v>
      </c>
      <c r="H50" s="51">
        <f t="shared" si="17"/>
        <v>589181.38</v>
      </c>
      <c r="I50" s="51">
        <f t="shared" si="17"/>
        <v>589181.38</v>
      </c>
      <c r="J50" s="51">
        <f t="shared" si="17"/>
        <v>0</v>
      </c>
      <c r="K50" s="51">
        <f t="shared" si="17"/>
        <v>0</v>
      </c>
      <c r="L50" s="51">
        <f t="shared" si="17"/>
        <v>0</v>
      </c>
      <c r="M50" s="51">
        <f t="shared" si="17"/>
        <v>589181.38</v>
      </c>
      <c r="N50" s="51">
        <f t="shared" si="17"/>
        <v>0</v>
      </c>
      <c r="O50" s="51">
        <f t="shared" si="17"/>
        <v>0</v>
      </c>
      <c r="P50" s="51">
        <f t="shared" si="17"/>
        <v>0</v>
      </c>
    </row>
    <row r="51" spans="1:16" s="38" customFormat="1" ht="11.25">
      <c r="A51" s="42"/>
      <c r="B51" s="43">
        <v>2007</v>
      </c>
      <c r="C51" s="37" t="s">
        <v>16</v>
      </c>
      <c r="D51" s="37" t="s">
        <v>16</v>
      </c>
      <c r="E51" s="55">
        <f>SUM(F51:G51)</f>
        <v>55317.61</v>
      </c>
      <c r="F51" s="55">
        <f>I51</f>
        <v>55317.61</v>
      </c>
      <c r="G51" s="55">
        <f>N51</f>
        <v>0</v>
      </c>
      <c r="H51" s="55">
        <f>I51+N51</f>
        <v>55317.61</v>
      </c>
      <c r="I51" s="55">
        <f>SUM(J51:M51)</f>
        <v>55317.61</v>
      </c>
      <c r="J51" s="55">
        <v>0</v>
      </c>
      <c r="K51" s="55">
        <v>0</v>
      </c>
      <c r="L51" s="55">
        <v>0</v>
      </c>
      <c r="M51" s="55">
        <v>55317.61</v>
      </c>
      <c r="N51" s="50">
        <f>O51+P51</f>
        <v>0</v>
      </c>
      <c r="O51" s="55">
        <v>0</v>
      </c>
      <c r="P51" s="55">
        <v>0</v>
      </c>
    </row>
    <row r="52" spans="1:16" s="8" customFormat="1" ht="11.25">
      <c r="A52" s="44"/>
      <c r="B52" s="45">
        <v>2008</v>
      </c>
      <c r="C52" s="46" t="s">
        <v>16</v>
      </c>
      <c r="D52" s="46" t="s">
        <v>16</v>
      </c>
      <c r="E52" s="56">
        <f>SUM(F52:G52)</f>
        <v>533863.77</v>
      </c>
      <c r="F52" s="56">
        <f>I52</f>
        <v>533863.77</v>
      </c>
      <c r="G52" s="56">
        <f>N52</f>
        <v>0</v>
      </c>
      <c r="H52" s="56">
        <f>I52+N52</f>
        <v>533863.77</v>
      </c>
      <c r="I52" s="55">
        <f>SUM(J52:M52)</f>
        <v>533863.77</v>
      </c>
      <c r="J52" s="55">
        <v>0</v>
      </c>
      <c r="K52" s="55">
        <v>0</v>
      </c>
      <c r="L52" s="55">
        <v>0</v>
      </c>
      <c r="M52" s="57">
        <v>533863.77</v>
      </c>
      <c r="N52" s="57">
        <f>O52+P52</f>
        <v>0</v>
      </c>
      <c r="O52" s="56">
        <v>0</v>
      </c>
      <c r="P52" s="56"/>
    </row>
    <row r="53" spans="1:16" s="23" customFormat="1" ht="12.75">
      <c r="A53" s="21"/>
      <c r="B53" s="7" t="s">
        <v>25</v>
      </c>
      <c r="C53" s="22" t="s">
        <v>16</v>
      </c>
      <c r="D53" s="22" t="s">
        <v>16</v>
      </c>
      <c r="E53" s="47">
        <f aca="true" t="shared" si="18" ref="E53:P53">E54+E55</f>
        <v>1381858.68</v>
      </c>
      <c r="F53" s="47">
        <f t="shared" si="18"/>
        <v>1381858.68</v>
      </c>
      <c r="G53" s="47">
        <f t="shared" si="18"/>
        <v>0</v>
      </c>
      <c r="H53" s="47">
        <f t="shared" si="18"/>
        <v>1381858.68</v>
      </c>
      <c r="I53" s="47">
        <f t="shared" si="18"/>
        <v>1381858.68</v>
      </c>
      <c r="J53" s="47">
        <f t="shared" si="18"/>
        <v>0</v>
      </c>
      <c r="K53" s="47">
        <f t="shared" si="18"/>
        <v>0</v>
      </c>
      <c r="L53" s="47">
        <f t="shared" si="18"/>
        <v>0</v>
      </c>
      <c r="M53" s="47">
        <f t="shared" si="18"/>
        <v>1381858.68</v>
      </c>
      <c r="N53" s="47">
        <f t="shared" si="18"/>
        <v>0</v>
      </c>
      <c r="O53" s="47">
        <f t="shared" si="18"/>
        <v>0</v>
      </c>
      <c r="P53" s="47">
        <f t="shared" si="18"/>
        <v>0</v>
      </c>
    </row>
    <row r="54" spans="1:16" s="24" customFormat="1" ht="12.75">
      <c r="A54" s="21"/>
      <c r="B54" s="7" t="s">
        <v>18</v>
      </c>
      <c r="C54" s="22" t="s">
        <v>16</v>
      </c>
      <c r="D54" s="22" t="s">
        <v>16</v>
      </c>
      <c r="E54" s="47">
        <f aca="true" t="shared" si="19" ref="E54:P54">E41+E46+E51</f>
        <v>123524.41</v>
      </c>
      <c r="F54" s="47">
        <f t="shared" si="19"/>
        <v>123524.41</v>
      </c>
      <c r="G54" s="47">
        <f t="shared" si="19"/>
        <v>0</v>
      </c>
      <c r="H54" s="47">
        <f t="shared" si="19"/>
        <v>123524.41</v>
      </c>
      <c r="I54" s="47">
        <f t="shared" si="19"/>
        <v>123524.41</v>
      </c>
      <c r="J54" s="47">
        <f t="shared" si="19"/>
        <v>0</v>
      </c>
      <c r="K54" s="47">
        <f t="shared" si="19"/>
        <v>0</v>
      </c>
      <c r="L54" s="47">
        <f t="shared" si="19"/>
        <v>0</v>
      </c>
      <c r="M54" s="47">
        <f t="shared" si="19"/>
        <v>123524.41</v>
      </c>
      <c r="N54" s="47">
        <f t="shared" si="19"/>
        <v>0</v>
      </c>
      <c r="O54" s="47">
        <f t="shared" si="19"/>
        <v>0</v>
      </c>
      <c r="P54" s="47">
        <f t="shared" si="19"/>
        <v>0</v>
      </c>
    </row>
    <row r="55" spans="1:16" s="24" customFormat="1" ht="12.75">
      <c r="A55" s="21"/>
      <c r="B55" s="7" t="s">
        <v>26</v>
      </c>
      <c r="C55" s="22" t="s">
        <v>16</v>
      </c>
      <c r="D55" s="22" t="s">
        <v>16</v>
      </c>
      <c r="E55" s="47">
        <f aca="true" t="shared" si="20" ref="E55:P55">E42+E47+E52</f>
        <v>1258334.27</v>
      </c>
      <c r="F55" s="47">
        <f t="shared" si="20"/>
        <v>1258334.27</v>
      </c>
      <c r="G55" s="47">
        <f t="shared" si="20"/>
        <v>0</v>
      </c>
      <c r="H55" s="47">
        <f t="shared" si="20"/>
        <v>1258334.27</v>
      </c>
      <c r="I55" s="47">
        <f t="shared" si="20"/>
        <v>1258334.27</v>
      </c>
      <c r="J55" s="47">
        <f t="shared" si="20"/>
        <v>0</v>
      </c>
      <c r="K55" s="47">
        <f t="shared" si="20"/>
        <v>0</v>
      </c>
      <c r="L55" s="47">
        <f t="shared" si="20"/>
        <v>0</v>
      </c>
      <c r="M55" s="47">
        <f t="shared" si="20"/>
        <v>1258334.27</v>
      </c>
      <c r="N55" s="47">
        <f t="shared" si="20"/>
        <v>0</v>
      </c>
      <c r="O55" s="47">
        <f t="shared" si="20"/>
        <v>0</v>
      </c>
      <c r="P55" s="47">
        <f t="shared" si="20"/>
        <v>0</v>
      </c>
    </row>
    <row r="56" ht="23.25" customHeight="1"/>
    <row r="57" ht="12.75">
      <c r="K57" t="s">
        <v>27</v>
      </c>
    </row>
    <row r="58" ht="11.25" customHeight="1"/>
    <row r="59" ht="12.75">
      <c r="M59" t="s">
        <v>43</v>
      </c>
    </row>
    <row r="60" spans="6:12" ht="23.25" customHeight="1">
      <c r="F60" s="58"/>
      <c r="G60" s="58"/>
      <c r="H60" s="59"/>
      <c r="I60" s="59"/>
      <c r="J60" s="59"/>
      <c r="K60" s="60"/>
      <c r="L60" s="60"/>
    </row>
    <row r="61" spans="6:12" ht="7.5" customHeight="1">
      <c r="F61" s="60"/>
      <c r="G61" s="60"/>
      <c r="H61" s="59"/>
      <c r="I61" s="59"/>
      <c r="J61" s="59"/>
      <c r="K61" s="60"/>
      <c r="L61" s="60"/>
    </row>
    <row r="62" spans="6:12" ht="15.75">
      <c r="F62" s="61"/>
      <c r="G62" s="61"/>
      <c r="H62" s="59"/>
      <c r="I62" s="59"/>
      <c r="J62" s="59"/>
      <c r="K62" s="60"/>
      <c r="L62" s="60"/>
    </row>
    <row r="63" spans="6:12" ht="15.75">
      <c r="F63" s="61"/>
      <c r="G63" s="61"/>
      <c r="H63" s="59"/>
      <c r="I63" s="59"/>
      <c r="J63" s="59"/>
      <c r="K63" s="60"/>
      <c r="L63" s="60"/>
    </row>
    <row r="64" spans="6:12" ht="15.75">
      <c r="F64" s="61"/>
      <c r="G64" s="61"/>
      <c r="H64" s="59"/>
      <c r="I64" s="59"/>
      <c r="J64" s="59"/>
      <c r="K64" s="60"/>
      <c r="L64" s="60"/>
    </row>
    <row r="65" spans="6:12" ht="15.75">
      <c r="F65" s="61"/>
      <c r="G65" s="61"/>
      <c r="H65" s="59"/>
      <c r="I65" s="59"/>
      <c r="J65" s="59"/>
      <c r="K65" s="60"/>
      <c r="L65" s="60"/>
    </row>
    <row r="66" spans="6:12" ht="15.75">
      <c r="F66" s="62"/>
      <c r="G66" s="60"/>
      <c r="H66" s="59"/>
      <c r="I66" s="59"/>
      <c r="J66" s="59"/>
      <c r="K66" s="60"/>
      <c r="L66" s="60"/>
    </row>
  </sheetData>
  <mergeCells count="17"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H8:H11"/>
    <mergeCell ref="I8:P8"/>
    <mergeCell ref="I9:M9"/>
    <mergeCell ref="N9:P9"/>
    <mergeCell ref="I10:I11"/>
    <mergeCell ref="N10:N11"/>
    <mergeCell ref="O10:P10"/>
    <mergeCell ref="J10:M10"/>
  </mergeCells>
  <printOptions horizontalCentered="1"/>
  <pageMargins left="0" right="0" top="0.1968503937007874" bottom="0.1968503937007874" header="0.5118110236220472" footer="0.354330708661417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Kowalska</dc:creator>
  <cp:keywords/>
  <dc:description/>
  <cp:lastModifiedBy>Mariola</cp:lastModifiedBy>
  <cp:lastPrinted>2008-12-29T12:37:42Z</cp:lastPrinted>
  <dcterms:created xsi:type="dcterms:W3CDTF">2007-04-02T07:30:20Z</dcterms:created>
  <dcterms:modified xsi:type="dcterms:W3CDTF">2008-12-29T12:37:43Z</dcterms:modified>
  <cp:category/>
  <cp:version/>
  <cp:contentType/>
  <cp:contentStatus/>
</cp:coreProperties>
</file>