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<sst xmlns="http://schemas.openxmlformats.org/spreadsheetml/2006/main" count="187" uniqueCount="124">
  <si>
    <t>Dział</t>
  </si>
  <si>
    <t>Rozdział</t>
  </si>
  <si>
    <t>Paragraf</t>
  </si>
  <si>
    <t>6050</t>
  </si>
  <si>
    <t>Wydatki inwestycyjne jednostek budżetowych</t>
  </si>
  <si>
    <t>6060</t>
  </si>
  <si>
    <t>Wydatki na zakupy inwestycyjne jednostek budżetowych</t>
  </si>
  <si>
    <t>750</t>
  </si>
  <si>
    <t>Administracja publiczna</t>
  </si>
  <si>
    <t>4 000,00</t>
  </si>
  <si>
    <t>75020</t>
  </si>
  <si>
    <t>Starostwa powiatowe</t>
  </si>
  <si>
    <t>801</t>
  </si>
  <si>
    <t>Oświata i wychowanie</t>
  </si>
  <si>
    <t>80130</t>
  </si>
  <si>
    <t>Szkoły zawodowe</t>
  </si>
  <si>
    <t>Zakup zestawu komputerowego</t>
  </si>
  <si>
    <t>853</t>
  </si>
  <si>
    <t>Pozostałe zadania w zakresie polityki społecznej</t>
  </si>
  <si>
    <t>85333</t>
  </si>
  <si>
    <t>Powiatowe urzędy pracy</t>
  </si>
  <si>
    <t>Dokumentacja na rozbudowę budynku PUP</t>
  </si>
  <si>
    <t>Dochody własne</t>
  </si>
  <si>
    <t>Kredyty i pożyczki</t>
  </si>
  <si>
    <t>Dotacje i środki z budżetu państwa</t>
  </si>
  <si>
    <t xml:space="preserve">Środki i dotacje otrzymane od innych jst oraz innych jednostek zaliczanych do sektora finansów publicznych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</si>
  <si>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</si>
  <si>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</si>
  <si>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</si>
  <si>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</si>
  <si>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</si>
  <si>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</si>
  <si>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</si>
  <si>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</si>
  <si>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</si>
  <si>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</si>
  <si>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Jednostka organizacyjna realizujaca pogram lub koordynująca wykonanie programu </t>
  </si>
  <si>
    <t>z tego źródła finansowania</t>
  </si>
  <si>
    <t xml:space="preserve">Planowane wydatki </t>
  </si>
  <si>
    <t>11</t>
  </si>
  <si>
    <t>12</t>
  </si>
  <si>
    <t>Powiatowy Urząd Pracy w Mławie</t>
  </si>
  <si>
    <t>Zespół Szkół nr 1 w Mławie</t>
  </si>
  <si>
    <t>Starostwo Powiatowe w Mławie</t>
  </si>
  <si>
    <t>Przewodniczący Rady Powiatu Mławskiego</t>
  </si>
  <si>
    <t xml:space="preserve">Ogółem </t>
  </si>
  <si>
    <t>Zadania inwestycyjne w 2009 r.</t>
  </si>
  <si>
    <t>Witold Okumski</t>
  </si>
  <si>
    <t>Nazwa zadania inwestycyjnego</t>
  </si>
  <si>
    <t xml:space="preserve">Łączne koszty finansowe </t>
  </si>
  <si>
    <t>Rok budżetowy 2009 (7+8+9+10+11)</t>
  </si>
  <si>
    <t>Inne źródła</t>
  </si>
  <si>
    <t>13</t>
  </si>
  <si>
    <t>852</t>
  </si>
  <si>
    <t>85201</t>
  </si>
  <si>
    <t>Dom Dziecka w Kowalewie</t>
  </si>
  <si>
    <t xml:space="preserve">Zakup komputera </t>
  </si>
  <si>
    <t xml:space="preserve">Zakup kopiarki </t>
  </si>
  <si>
    <t>6 000,00</t>
  </si>
  <si>
    <t>Pomoc społeczna</t>
  </si>
  <si>
    <t>Placówki opiekuńczo-wychowawcze</t>
  </si>
  <si>
    <t>600</t>
  </si>
  <si>
    <t>60014</t>
  </si>
  <si>
    <t>Powiatowy Zarząd Dróg w Mławie</t>
  </si>
  <si>
    <t>Przebudowa mostu JNI 01005638 na rzece Mławce w miejscowości Szreńsk w ciągu drogi powiatowej Nr P 4640W Bieżuń-Szreńsk-Mława wraz z dojazdami</t>
  </si>
  <si>
    <t>Zbiornik do magazynowania emulsji asfaltowej</t>
  </si>
  <si>
    <t>Samochód dostawczo-osobowy</t>
  </si>
  <si>
    <r>
      <t>Skrapiarka emulsji asfaltowej o poj. do 0,35 m</t>
    </r>
    <r>
      <rPr>
        <sz val="8.25"/>
        <color indexed="8"/>
        <rFont val="Arial"/>
        <family val="2"/>
      </rPr>
      <t>³</t>
    </r>
  </si>
  <si>
    <t>8 000,00</t>
  </si>
  <si>
    <t>6068</t>
  </si>
  <si>
    <t>6069</t>
  </si>
  <si>
    <t>Projekt 1/POKL/9.2/2008 - Kompetencje zawodowe kluczem do kariery - cross-finansing</t>
  </si>
  <si>
    <t>Środki wymienione w art. 5 ust. 1 pkt 2 i 3 u.f.p.</t>
  </si>
  <si>
    <t>Transport i łączność</t>
  </si>
  <si>
    <t>Drogi publiczne powiatowe</t>
  </si>
  <si>
    <t xml:space="preserve">Montaż ogrodzenia </t>
  </si>
  <si>
    <t>42 682,92</t>
  </si>
  <si>
    <t>46 682,92</t>
  </si>
  <si>
    <t>1 651 000,00</t>
  </si>
  <si>
    <t>80 275,00</t>
  </si>
  <si>
    <t>61 725,00</t>
  </si>
  <si>
    <t>Zakup rozsypywacza środków chemicznych</t>
  </si>
  <si>
    <t>80 000,00</t>
  </si>
  <si>
    <t>230 000,00</t>
  </si>
  <si>
    <t>Przebudowa drogi powiatowej Nr P 2314W Dębsk - Kitki - Szumsk od km 0+000,00 do km 3+674,00</t>
  </si>
  <si>
    <t>Przebudowa drogi powiatowej Nr P 2328W Turza Mała - Łomia -Mława na odcinku od km 4+392,00 do km 6+792,00</t>
  </si>
  <si>
    <t>135 000,00</t>
  </si>
  <si>
    <t>Zakup cyfrowej centralki telefonicznej</t>
  </si>
  <si>
    <t>24 000,00</t>
  </si>
  <si>
    <t>30 000,00</t>
  </si>
  <si>
    <t>80120</t>
  </si>
  <si>
    <t>Licea Ogólnokształcące</t>
  </si>
  <si>
    <t>11 531,00</t>
  </si>
  <si>
    <t>Termomodernizacja budynku Starostwa Powiatowego w Mławie przy ul. Wyspiańskiego 9 w Mławie</t>
  </si>
  <si>
    <t>37 543,00</t>
  </si>
  <si>
    <t>754</t>
  </si>
  <si>
    <t>75411</t>
  </si>
  <si>
    <t>Komenda Powiatowa Państwowej Straży Pożarnej w Mławie</t>
  </si>
  <si>
    <t>Bezpieczeństwo publiczne i ochrona przeciwpożarowa</t>
  </si>
  <si>
    <t>Komendy powiatowe Państwowej Straży Pożarnej</t>
  </si>
  <si>
    <t>Zakup lekkiego samochodu specjalnego typu furgon do przewozu sprzętu, środków gaśniczych, sorbentów i neutralizatorów</t>
  </si>
  <si>
    <t>Termomodernizacja budynku Zespołu Szkół Nr 3 w Mławie (łącznik z Gimnazjum Nr 2 w Mławie)</t>
  </si>
  <si>
    <t>85218</t>
  </si>
  <si>
    <t>Powiatowe centra pomocy rodzinie</t>
  </si>
  <si>
    <t>Projekt KL/03704/09/7.1.2. "Aktywna integracja społeczna i zawodowa w powiecie mławskim" - cross-finansing - środki unijne</t>
  </si>
  <si>
    <t>Projekt KL/03704/09/7.1.2. "Aktywna integracja społeczna i zawodowa w powiecie młwaskim" - cross-finansing - budżet państwa</t>
  </si>
  <si>
    <t>2 911,15</t>
  </si>
  <si>
    <t>Powiatowe Centrum Pomocy Rodzinie w Mławie</t>
  </si>
  <si>
    <t>16 496,49</t>
  </si>
  <si>
    <t>19 407,64</t>
  </si>
  <si>
    <t>66 090,56</t>
  </si>
  <si>
    <t>Budowa kładki dla pieszych w miejscowości Szumsk w ciągu drogi powiatowej Nr 2361 W Brzozowo Maje - Dzierzgowo-Grójec-Klewki</t>
  </si>
  <si>
    <t>46 360,00</t>
  </si>
  <si>
    <t>3 400,00</t>
  </si>
  <si>
    <t>600,00</t>
  </si>
  <si>
    <t>90 000,00</t>
  </si>
  <si>
    <t>115 000,00</t>
  </si>
  <si>
    <t>750 000,00</t>
  </si>
  <si>
    <t xml:space="preserve">Przebudowa drogi Nr P 2335 W Szreńsk - Miłotki - Olszewo - dokumentacja </t>
  </si>
  <si>
    <t>34 465,00</t>
  </si>
  <si>
    <t>2 616 825,00</t>
  </si>
  <si>
    <t>2 846 825,00</t>
  </si>
  <si>
    <t>3 163 446,56</t>
  </si>
  <si>
    <t>Załącznik nr 3a do uchwały Rady Powiatu Nr XXXII/221/2009 z dnia 27.08.2009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</si>
</sst>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.25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25" fillId="3" borderId="1" applyNumberFormat="0" applyAlignment="0" applyProtection="0"/>
    <xf numFmtId="0" fontId="26" fillId="14" borderId="2" applyNumberFormat="0" applyAlignment="0" applyProtection="0"/>
    <xf numFmtId="0" fontId="22" fillId="15" borderId="0" applyNumberFormat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7" fillId="14" borderId="1" applyNumberFormat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3" fillId="17" borderId="0" applyNumberFormat="0" applyBorder="0" applyAlignment="0" applyProtection="0"/>
  </cellStyleXfs>
  <cellXfs count="6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18" borderId="10" xfId="0" applyNumberFormat="1" applyFont="1" applyFill="1" applyBorder="1" applyAlignment="1" applyProtection="1">
      <alignment vertical="center" wrapText="1"/>
      <protection locked="0"/>
    </xf>
    <xf numFmtId="4" fontId="5" fillId="20" borderId="10" xfId="0" applyNumberFormat="1" applyFont="1" applyFill="1" applyBorder="1" applyAlignment="1" applyProtection="1">
      <alignment vertical="center" wrapText="1"/>
      <protection locked="0"/>
    </xf>
    <xf numFmtId="4" fontId="5" fillId="19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8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19" borderId="1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49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35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35" fillId="19" borderId="10" xfId="0" applyNumberFormat="1" applyFont="1" applyFill="1" applyBorder="1" applyAlignment="1" applyProtection="1">
      <alignment vertical="center" wrapText="1"/>
      <protection locked="0"/>
    </xf>
    <xf numFmtId="49" fontId="4" fillId="19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wrapText="1"/>
    </xf>
    <xf numFmtId="0" fontId="0" fillId="0" borderId="0" xfId="0" applyAlignment="1">
      <alignment wrapText="1"/>
    </xf>
    <xf numFmtId="49" fontId="35" fillId="21" borderId="10" xfId="0" applyNumberFormat="1" applyFont="1" applyFill="1" applyBorder="1" applyAlignment="1" applyProtection="1">
      <alignment horizontal="right" vertical="center" wrapText="1"/>
      <protection locked="0"/>
    </xf>
    <xf numFmtId="4" fontId="35" fillId="21" borderId="10" xfId="0" applyNumberFormat="1" applyFont="1" applyFill="1" applyBorder="1" applyAlignment="1" applyProtection="1">
      <alignment vertical="center" wrapText="1"/>
      <protection locked="0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5" fillId="0" borderId="20" xfId="0" applyNumberFormat="1" applyFont="1" applyBorder="1" applyAlignment="1">
      <alignment vertical="center" wrapText="1"/>
    </xf>
    <xf numFmtId="4" fontId="5" fillId="19" borderId="21" xfId="0" applyNumberFormat="1" applyFont="1" applyFill="1" applyBorder="1" applyAlignment="1" applyProtection="1">
      <alignment vertical="center" wrapText="1"/>
      <protection locked="0"/>
    </xf>
    <xf numFmtId="4" fontId="5" fillId="0" borderId="22" xfId="0" applyNumberFormat="1" applyFont="1" applyBorder="1" applyAlignment="1">
      <alignment vertical="center" wrapText="1"/>
    </xf>
    <xf numFmtId="49" fontId="6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19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49" fontId="8" fillId="19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6" fillId="0" borderId="24" xfId="0" applyNumberFormat="1" applyFont="1" applyFill="1" applyBorder="1" applyAlignment="1" applyProtection="1">
      <alignment horizontal="center"/>
      <protection locked="0"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49" fontId="6" fillId="19" borderId="25" xfId="0" applyNumberFormat="1" applyFont="1" applyFill="1" applyBorder="1" applyAlignment="1" applyProtection="1">
      <alignment horizontal="center" vertical="top" wrapText="1"/>
      <protection locked="0"/>
    </xf>
    <xf numFmtId="49" fontId="11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19" borderId="27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PageLayoutView="0" workbookViewId="0" topLeftCell="A1">
      <selection activeCell="B1" sqref="B1:N66"/>
    </sheetView>
  </sheetViews>
  <sheetFormatPr defaultColWidth="9.33203125" defaultRowHeight="12.75"/>
  <cols>
    <col min="1" max="1" width="2.5" style="0" customWidth="1"/>
    <col min="2" max="2" width="7" style="0" customWidth="1"/>
    <col min="3" max="3" width="9.16015625" style="0" customWidth="1"/>
    <col min="4" max="4" width="10.16015625" style="0" customWidth="1"/>
    <col min="5" max="5" width="38.5" style="0" customWidth="1"/>
    <col min="6" max="6" width="14" style="0" customWidth="1"/>
    <col min="7" max="7" width="13.16015625" style="0" customWidth="1"/>
    <col min="8" max="8" width="12.33203125" style="0" customWidth="1"/>
    <col min="9" max="9" width="9.5" style="0" customWidth="1"/>
    <col min="10" max="10" width="11.33203125" style="0" customWidth="1"/>
    <col min="11" max="11" width="16" style="0" customWidth="1"/>
    <col min="12" max="12" width="7.83203125" style="0" customWidth="1"/>
    <col min="13" max="13" width="11.66015625" style="0" customWidth="1"/>
    <col min="14" max="14" width="21.16015625" style="0" customWidth="1"/>
  </cols>
  <sheetData>
    <row r="1" spans="13:14" ht="9.75" customHeight="1">
      <c r="M1" s="51" t="s">
        <v>123</v>
      </c>
      <c r="N1" s="51"/>
    </row>
    <row r="2" spans="13:14" ht="40.5" customHeight="1">
      <c r="M2" s="51"/>
      <c r="N2" s="51"/>
    </row>
    <row r="3" spans="6:14" ht="12.75">
      <c r="F3" s="30" t="s">
        <v>46</v>
      </c>
      <c r="G3" s="30"/>
      <c r="H3" s="30"/>
      <c r="M3" s="51"/>
      <c r="N3" s="51"/>
    </row>
    <row r="4" ht="19.5" customHeight="1"/>
    <row r="5" spans="1:14" ht="10.5" customHeight="1">
      <c r="A5" s="15"/>
      <c r="B5" s="48" t="s">
        <v>0</v>
      </c>
      <c r="C5" s="48" t="s">
        <v>1</v>
      </c>
      <c r="D5" s="48" t="s">
        <v>2</v>
      </c>
      <c r="E5" s="48" t="s">
        <v>48</v>
      </c>
      <c r="F5" s="48" t="s">
        <v>49</v>
      </c>
      <c r="G5" s="56" t="s">
        <v>38</v>
      </c>
      <c r="H5" s="57"/>
      <c r="I5" s="57"/>
      <c r="J5" s="57"/>
      <c r="K5" s="57"/>
      <c r="L5" s="57"/>
      <c r="M5" s="57"/>
      <c r="N5" s="52" t="s">
        <v>36</v>
      </c>
    </row>
    <row r="6" spans="2:14" ht="13.5" customHeight="1">
      <c r="B6" s="48"/>
      <c r="C6" s="48"/>
      <c r="D6" s="48"/>
      <c r="E6" s="48"/>
      <c r="F6" s="48"/>
      <c r="G6" s="59" t="s">
        <v>50</v>
      </c>
      <c r="H6" s="58" t="s">
        <v>37</v>
      </c>
      <c r="I6" s="58"/>
      <c r="J6" s="58"/>
      <c r="K6" s="58"/>
      <c r="L6" s="58"/>
      <c r="M6" s="58"/>
      <c r="N6" s="52"/>
    </row>
    <row r="7" spans="2:14" ht="88.5" customHeight="1">
      <c r="B7" s="48"/>
      <c r="C7" s="48"/>
      <c r="D7" s="48"/>
      <c r="E7" s="48"/>
      <c r="F7" s="48"/>
      <c r="G7" s="60"/>
      <c r="H7" s="18" t="s">
        <v>22</v>
      </c>
      <c r="I7" s="17" t="s">
        <v>23</v>
      </c>
      <c r="J7" s="17" t="s">
        <v>24</v>
      </c>
      <c r="K7" s="16" t="s">
        <v>25</v>
      </c>
      <c r="L7" s="20" t="s">
        <v>51</v>
      </c>
      <c r="M7" s="20" t="s">
        <v>72</v>
      </c>
      <c r="N7" s="52"/>
    </row>
    <row r="8" spans="2:14" ht="9" customHeight="1">
      <c r="B8" s="19" t="s">
        <v>26</v>
      </c>
      <c r="C8" s="19" t="s">
        <v>27</v>
      </c>
      <c r="D8" s="19" t="s">
        <v>28</v>
      </c>
      <c r="E8" s="19" t="s">
        <v>29</v>
      </c>
      <c r="F8" s="19" t="s">
        <v>30</v>
      </c>
      <c r="G8" s="19" t="s">
        <v>31</v>
      </c>
      <c r="H8" s="10" t="s">
        <v>32</v>
      </c>
      <c r="I8" s="10" t="s">
        <v>33</v>
      </c>
      <c r="J8" s="10" t="s">
        <v>34</v>
      </c>
      <c r="K8" s="10" t="s">
        <v>35</v>
      </c>
      <c r="L8" s="10" t="s">
        <v>39</v>
      </c>
      <c r="M8" s="10" t="s">
        <v>40</v>
      </c>
      <c r="N8" s="19" t="s">
        <v>52</v>
      </c>
    </row>
    <row r="9" spans="2:14" ht="19.5" customHeight="1">
      <c r="B9" s="1" t="s">
        <v>61</v>
      </c>
      <c r="C9" s="1"/>
      <c r="D9" s="1"/>
      <c r="E9" s="2" t="s">
        <v>73</v>
      </c>
      <c r="F9" s="34" t="s">
        <v>121</v>
      </c>
      <c r="G9" s="12">
        <f aca="true" t="shared" si="0" ref="G9:M9">G10</f>
        <v>2846825</v>
      </c>
      <c r="H9" s="12">
        <f t="shared" si="0"/>
        <v>2247360</v>
      </c>
      <c r="I9" s="12">
        <f t="shared" si="0"/>
        <v>0</v>
      </c>
      <c r="J9" s="12">
        <f t="shared" si="0"/>
        <v>0</v>
      </c>
      <c r="K9" s="12">
        <f t="shared" si="0"/>
        <v>599465</v>
      </c>
      <c r="L9" s="12">
        <f t="shared" si="0"/>
        <v>0</v>
      </c>
      <c r="M9" s="12">
        <f t="shared" si="0"/>
        <v>0</v>
      </c>
      <c r="N9" s="12"/>
    </row>
    <row r="10" spans="2:14" ht="21" customHeight="1">
      <c r="B10" s="3"/>
      <c r="C10" s="4" t="s">
        <v>62</v>
      </c>
      <c r="D10" s="5"/>
      <c r="E10" s="6" t="s">
        <v>74</v>
      </c>
      <c r="F10" s="33" t="s">
        <v>121</v>
      </c>
      <c r="G10" s="13">
        <f>G11+G17</f>
        <v>2846825</v>
      </c>
      <c r="H10" s="13">
        <f aca="true" t="shared" si="1" ref="H10:M10">H11+H17</f>
        <v>2247360</v>
      </c>
      <c r="I10" s="13">
        <f t="shared" si="1"/>
        <v>0</v>
      </c>
      <c r="J10" s="13">
        <f t="shared" si="1"/>
        <v>0</v>
      </c>
      <c r="K10" s="13">
        <f t="shared" si="1"/>
        <v>599465</v>
      </c>
      <c r="L10" s="13">
        <f t="shared" si="1"/>
        <v>0</v>
      </c>
      <c r="M10" s="13">
        <f t="shared" si="1"/>
        <v>0</v>
      </c>
      <c r="N10" s="13"/>
    </row>
    <row r="11" spans="2:14" ht="24" customHeight="1">
      <c r="B11" s="7"/>
      <c r="C11" s="7"/>
      <c r="D11" s="8" t="s">
        <v>3</v>
      </c>
      <c r="E11" s="9" t="s">
        <v>4</v>
      </c>
      <c r="F11" s="32" t="s">
        <v>120</v>
      </c>
      <c r="G11" s="14">
        <f>SUM(G12:G16)</f>
        <v>2616825</v>
      </c>
      <c r="H11" s="14">
        <f aca="true" t="shared" si="2" ref="H11:M11">SUM(H12:H16)</f>
        <v>2017360</v>
      </c>
      <c r="I11" s="14">
        <f t="shared" si="2"/>
        <v>0</v>
      </c>
      <c r="J11" s="14">
        <f t="shared" si="2"/>
        <v>0</v>
      </c>
      <c r="K11" s="14">
        <f t="shared" si="2"/>
        <v>599465</v>
      </c>
      <c r="L11" s="14">
        <f t="shared" si="2"/>
        <v>0</v>
      </c>
      <c r="M11" s="14">
        <f t="shared" si="2"/>
        <v>0</v>
      </c>
      <c r="N11" s="14"/>
    </row>
    <row r="12" spans="2:14" ht="48.75" customHeight="1">
      <c r="B12" s="7"/>
      <c r="C12" s="7"/>
      <c r="D12" s="7"/>
      <c r="E12" s="9" t="s">
        <v>64</v>
      </c>
      <c r="F12" s="32" t="s">
        <v>78</v>
      </c>
      <c r="G12" s="14">
        <f>SUM(H12:M12)</f>
        <v>1651000</v>
      </c>
      <c r="H12" s="14">
        <v>1651000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 t="s">
        <v>63</v>
      </c>
    </row>
    <row r="13" spans="2:14" ht="41.25" customHeight="1">
      <c r="B13" s="7"/>
      <c r="C13" s="7"/>
      <c r="D13" s="35"/>
      <c r="E13" s="9" t="s">
        <v>84</v>
      </c>
      <c r="F13" s="32" t="s">
        <v>86</v>
      </c>
      <c r="G13" s="14">
        <f>SUM(H13:M13)</f>
        <v>135000</v>
      </c>
      <c r="H13" s="14">
        <v>70000</v>
      </c>
      <c r="I13" s="14">
        <v>0</v>
      </c>
      <c r="J13" s="14">
        <v>0</v>
      </c>
      <c r="K13" s="14">
        <v>65000</v>
      </c>
      <c r="L13" s="14">
        <v>0</v>
      </c>
      <c r="M13" s="14">
        <v>0</v>
      </c>
      <c r="N13" s="14" t="s">
        <v>63</v>
      </c>
    </row>
    <row r="14" spans="2:14" ht="40.5" customHeight="1">
      <c r="B14" s="7"/>
      <c r="C14" s="7"/>
      <c r="D14" s="35"/>
      <c r="E14" s="9" t="s">
        <v>85</v>
      </c>
      <c r="F14" s="32" t="s">
        <v>117</v>
      </c>
      <c r="G14" s="14">
        <f>SUM(H14:M14)</f>
        <v>750000</v>
      </c>
      <c r="H14" s="14">
        <v>250000</v>
      </c>
      <c r="I14" s="14">
        <v>0</v>
      </c>
      <c r="J14" s="14">
        <v>0</v>
      </c>
      <c r="K14" s="14">
        <v>500000</v>
      </c>
      <c r="L14" s="14">
        <v>0</v>
      </c>
      <c r="M14" s="14">
        <v>0</v>
      </c>
      <c r="N14" s="14" t="s">
        <v>63</v>
      </c>
    </row>
    <row r="15" spans="2:14" ht="40.5" customHeight="1">
      <c r="B15" s="7"/>
      <c r="C15" s="7"/>
      <c r="D15" s="35"/>
      <c r="E15" s="9" t="s">
        <v>111</v>
      </c>
      <c r="F15" s="32" t="s">
        <v>112</v>
      </c>
      <c r="G15" s="14">
        <f>SUM(H15:M15)</f>
        <v>46360</v>
      </c>
      <c r="H15" s="14">
        <v>46360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 t="s">
        <v>63</v>
      </c>
    </row>
    <row r="16" spans="2:14" ht="40.5" customHeight="1">
      <c r="B16" s="7"/>
      <c r="C16" s="7"/>
      <c r="D16" s="35"/>
      <c r="E16" s="9" t="s">
        <v>118</v>
      </c>
      <c r="F16" s="32" t="s">
        <v>119</v>
      </c>
      <c r="G16" s="14">
        <f>SUM(H16:M16)</f>
        <v>34465</v>
      </c>
      <c r="H16" s="14">
        <v>0</v>
      </c>
      <c r="I16" s="14">
        <v>0</v>
      </c>
      <c r="J16" s="14">
        <v>0</v>
      </c>
      <c r="K16" s="14">
        <v>34465</v>
      </c>
      <c r="L16" s="14">
        <v>0</v>
      </c>
      <c r="M16" s="14">
        <v>0</v>
      </c>
      <c r="N16" s="14" t="s">
        <v>63</v>
      </c>
    </row>
    <row r="17" spans="2:14" ht="24" customHeight="1">
      <c r="B17" s="7"/>
      <c r="C17" s="7"/>
      <c r="D17" s="8" t="s">
        <v>5</v>
      </c>
      <c r="E17" s="9" t="s">
        <v>6</v>
      </c>
      <c r="F17" s="32" t="s">
        <v>83</v>
      </c>
      <c r="G17" s="14">
        <f>SUM(G18:G21)</f>
        <v>230000</v>
      </c>
      <c r="H17" s="14">
        <f>SUM(H18:H21)</f>
        <v>230000</v>
      </c>
      <c r="I17" s="14">
        <f>I20</f>
        <v>0</v>
      </c>
      <c r="J17" s="14">
        <f>J20</f>
        <v>0</v>
      </c>
      <c r="K17" s="14">
        <f>K20</f>
        <v>0</v>
      </c>
      <c r="L17" s="14">
        <v>0</v>
      </c>
      <c r="M17" s="14">
        <f>M20</f>
        <v>0</v>
      </c>
      <c r="N17" s="14"/>
    </row>
    <row r="18" spans="2:14" ht="24" customHeight="1">
      <c r="B18" s="7"/>
      <c r="C18" s="7"/>
      <c r="D18" s="8"/>
      <c r="E18" s="9" t="s">
        <v>65</v>
      </c>
      <c r="F18" s="32" t="s">
        <v>68</v>
      </c>
      <c r="G18" s="14">
        <f>SUM(H18:M18)</f>
        <v>8000</v>
      </c>
      <c r="H18" s="14">
        <v>8000</v>
      </c>
      <c r="I18" s="14">
        <f aca="true" t="shared" si="3" ref="I18:K19">I22</f>
        <v>0</v>
      </c>
      <c r="J18" s="14">
        <f t="shared" si="3"/>
        <v>0</v>
      </c>
      <c r="K18" s="14">
        <f t="shared" si="3"/>
        <v>0</v>
      </c>
      <c r="L18" s="14">
        <v>0</v>
      </c>
      <c r="M18" s="14">
        <f>M22</f>
        <v>0</v>
      </c>
      <c r="N18" s="14" t="s">
        <v>63</v>
      </c>
    </row>
    <row r="19" spans="2:14" ht="24" customHeight="1">
      <c r="B19" s="7"/>
      <c r="C19" s="7"/>
      <c r="D19" s="8"/>
      <c r="E19" s="9" t="s">
        <v>66</v>
      </c>
      <c r="F19" s="32" t="s">
        <v>79</v>
      </c>
      <c r="G19" s="14">
        <f>SUM(H19:M19)</f>
        <v>80275</v>
      </c>
      <c r="H19" s="14">
        <v>80275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v>0</v>
      </c>
      <c r="M19" s="14">
        <f>M23</f>
        <v>0</v>
      </c>
      <c r="N19" s="14" t="s">
        <v>63</v>
      </c>
    </row>
    <row r="20" spans="2:14" ht="27" customHeight="1">
      <c r="B20" s="7"/>
      <c r="C20" s="7"/>
      <c r="D20" s="7"/>
      <c r="E20" s="9" t="s">
        <v>67</v>
      </c>
      <c r="F20" s="32" t="s">
        <v>80</v>
      </c>
      <c r="G20" s="14">
        <f>SUM(H20:M20)</f>
        <v>61725</v>
      </c>
      <c r="H20" s="14">
        <v>61725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 t="s">
        <v>63</v>
      </c>
    </row>
    <row r="21" spans="2:14" ht="27" customHeight="1">
      <c r="B21" s="35"/>
      <c r="C21" s="35"/>
      <c r="D21" s="35"/>
      <c r="E21" s="9" t="s">
        <v>81</v>
      </c>
      <c r="F21" s="32" t="s">
        <v>82</v>
      </c>
      <c r="G21" s="14">
        <f>SUM(H21:M21)</f>
        <v>80000</v>
      </c>
      <c r="H21" s="14">
        <v>80000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 t="s">
        <v>63</v>
      </c>
    </row>
    <row r="22" spans="2:14" ht="16.5" customHeight="1">
      <c r="B22" s="1" t="s">
        <v>7</v>
      </c>
      <c r="C22" s="1"/>
      <c r="D22" s="1"/>
      <c r="E22" s="2" t="s">
        <v>8</v>
      </c>
      <c r="F22" s="34" t="s">
        <v>89</v>
      </c>
      <c r="G22" s="12">
        <f>G23</f>
        <v>30000</v>
      </c>
      <c r="H22" s="12">
        <f aca="true" t="shared" si="4" ref="H22:M22">H23</f>
        <v>30000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/>
    </row>
    <row r="23" spans="2:14" ht="16.5" customHeight="1">
      <c r="B23" s="3"/>
      <c r="C23" s="4" t="s">
        <v>10</v>
      </c>
      <c r="D23" s="5"/>
      <c r="E23" s="6" t="s">
        <v>11</v>
      </c>
      <c r="F23" s="33" t="s">
        <v>89</v>
      </c>
      <c r="G23" s="13">
        <f>G26+G24</f>
        <v>30000</v>
      </c>
      <c r="H23" s="13">
        <f aca="true" t="shared" si="5" ref="H23:M23">H26+H24</f>
        <v>30000</v>
      </c>
      <c r="I23" s="13">
        <f t="shared" si="5"/>
        <v>0</v>
      </c>
      <c r="J23" s="13">
        <f t="shared" si="5"/>
        <v>0</v>
      </c>
      <c r="K23" s="13">
        <f t="shared" si="5"/>
        <v>0</v>
      </c>
      <c r="L23" s="13">
        <f t="shared" si="5"/>
        <v>0</v>
      </c>
      <c r="M23" s="13">
        <f t="shared" si="5"/>
        <v>0</v>
      </c>
      <c r="N23" s="13"/>
    </row>
    <row r="24" spans="2:14" ht="26.25" customHeight="1">
      <c r="B24" s="3"/>
      <c r="C24" s="7"/>
      <c r="D24" s="8" t="s">
        <v>5</v>
      </c>
      <c r="E24" s="9" t="s">
        <v>6</v>
      </c>
      <c r="F24" s="36" t="s">
        <v>88</v>
      </c>
      <c r="G24" s="37">
        <f>SUM(G25)</f>
        <v>24000</v>
      </c>
      <c r="H24" s="37">
        <f aca="true" t="shared" si="6" ref="H24:M24">SUM(H25)</f>
        <v>24000</v>
      </c>
      <c r="I24" s="37">
        <f t="shared" si="6"/>
        <v>0</v>
      </c>
      <c r="J24" s="37">
        <f t="shared" si="6"/>
        <v>0</v>
      </c>
      <c r="K24" s="37">
        <f t="shared" si="6"/>
        <v>0</v>
      </c>
      <c r="L24" s="37">
        <f t="shared" si="6"/>
        <v>0</v>
      </c>
      <c r="M24" s="37">
        <f t="shared" si="6"/>
        <v>0</v>
      </c>
      <c r="N24" s="37"/>
    </row>
    <row r="25" spans="2:14" ht="27" customHeight="1">
      <c r="B25" s="3"/>
      <c r="C25" s="7"/>
      <c r="D25" s="7"/>
      <c r="E25" s="9" t="s">
        <v>87</v>
      </c>
      <c r="F25" s="36" t="s">
        <v>88</v>
      </c>
      <c r="G25" s="37">
        <f>SUM(H25:M25)</f>
        <v>24000</v>
      </c>
      <c r="H25" s="37">
        <v>24000</v>
      </c>
      <c r="I25" s="37"/>
      <c r="J25" s="37"/>
      <c r="K25" s="37"/>
      <c r="L25" s="37"/>
      <c r="M25" s="37"/>
      <c r="N25" s="37" t="s">
        <v>43</v>
      </c>
    </row>
    <row r="26" spans="2:14" ht="24" customHeight="1">
      <c r="B26" s="7"/>
      <c r="C26" s="7"/>
      <c r="D26" s="8" t="s">
        <v>5</v>
      </c>
      <c r="E26" s="9" t="s">
        <v>6</v>
      </c>
      <c r="F26" s="32" t="s">
        <v>58</v>
      </c>
      <c r="G26" s="14">
        <f aca="true" t="shared" si="7" ref="G26:M26">G27</f>
        <v>6000</v>
      </c>
      <c r="H26" s="14">
        <f t="shared" si="7"/>
        <v>6000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v>0</v>
      </c>
      <c r="M26" s="14">
        <f t="shared" si="7"/>
        <v>0</v>
      </c>
      <c r="N26" s="14"/>
    </row>
    <row r="27" spans="2:14" ht="27" customHeight="1">
      <c r="B27" s="7"/>
      <c r="C27" s="7"/>
      <c r="D27" s="7"/>
      <c r="E27" s="9" t="s">
        <v>57</v>
      </c>
      <c r="F27" s="32" t="s">
        <v>58</v>
      </c>
      <c r="G27" s="14">
        <f>SUM(H27:M27)</f>
        <v>6000</v>
      </c>
      <c r="H27" s="14">
        <v>6000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 t="s">
        <v>43</v>
      </c>
    </row>
    <row r="28" spans="2:14" ht="27" customHeight="1">
      <c r="B28" s="1" t="s">
        <v>95</v>
      </c>
      <c r="C28" s="1"/>
      <c r="D28" s="1"/>
      <c r="E28" s="2" t="s">
        <v>98</v>
      </c>
      <c r="F28" s="34" t="s">
        <v>116</v>
      </c>
      <c r="G28" s="12">
        <f>G29</f>
        <v>115000</v>
      </c>
      <c r="H28" s="12">
        <f aca="true" t="shared" si="8" ref="H28:M28">H29</f>
        <v>50000</v>
      </c>
      <c r="I28" s="12">
        <f t="shared" si="8"/>
        <v>0</v>
      </c>
      <c r="J28" s="12">
        <f t="shared" si="8"/>
        <v>25000</v>
      </c>
      <c r="K28" s="12">
        <f t="shared" si="8"/>
        <v>40000</v>
      </c>
      <c r="L28" s="12">
        <f t="shared" si="8"/>
        <v>0</v>
      </c>
      <c r="M28" s="12">
        <f t="shared" si="8"/>
        <v>0</v>
      </c>
      <c r="N28" s="12"/>
    </row>
    <row r="29" spans="2:14" ht="27" customHeight="1">
      <c r="B29" s="3"/>
      <c r="C29" s="4" t="s">
        <v>96</v>
      </c>
      <c r="D29" s="5"/>
      <c r="E29" s="6" t="s">
        <v>99</v>
      </c>
      <c r="F29" s="33" t="s">
        <v>116</v>
      </c>
      <c r="G29" s="13">
        <f>G30</f>
        <v>115000</v>
      </c>
      <c r="H29" s="13">
        <f aca="true" t="shared" si="9" ref="H29:M29">H30</f>
        <v>50000</v>
      </c>
      <c r="I29" s="13">
        <f t="shared" si="9"/>
        <v>0</v>
      </c>
      <c r="J29" s="13">
        <f t="shared" si="9"/>
        <v>25000</v>
      </c>
      <c r="K29" s="13">
        <f t="shared" si="9"/>
        <v>40000</v>
      </c>
      <c r="L29" s="13">
        <f t="shared" si="9"/>
        <v>0</v>
      </c>
      <c r="M29" s="13">
        <f t="shared" si="9"/>
        <v>0</v>
      </c>
      <c r="N29" s="13"/>
    </row>
    <row r="30" spans="2:14" ht="27" customHeight="1">
      <c r="B30" s="3"/>
      <c r="C30" s="7"/>
      <c r="D30" s="8" t="s">
        <v>5</v>
      </c>
      <c r="E30" s="9" t="s">
        <v>6</v>
      </c>
      <c r="F30" s="36" t="s">
        <v>116</v>
      </c>
      <c r="G30" s="37">
        <f>SUM(G31)</f>
        <v>115000</v>
      </c>
      <c r="H30" s="37">
        <f>SUM(H31)</f>
        <v>50000</v>
      </c>
      <c r="I30" s="37">
        <f aca="true" t="shared" si="10" ref="I30:M31">SUM(I31)</f>
        <v>0</v>
      </c>
      <c r="J30" s="37">
        <f t="shared" si="10"/>
        <v>25000</v>
      </c>
      <c r="K30" s="37">
        <f t="shared" si="10"/>
        <v>40000</v>
      </c>
      <c r="L30" s="37">
        <f t="shared" si="10"/>
        <v>0</v>
      </c>
      <c r="M30" s="37">
        <f t="shared" si="10"/>
        <v>0</v>
      </c>
      <c r="N30" s="37"/>
    </row>
    <row r="31" spans="2:14" ht="42.75" customHeight="1">
      <c r="B31" s="3"/>
      <c r="C31" s="7"/>
      <c r="D31" s="7"/>
      <c r="E31" s="9" t="s">
        <v>100</v>
      </c>
      <c r="F31" s="36" t="s">
        <v>116</v>
      </c>
      <c r="G31" s="37">
        <f>SUM(H31:M31)</f>
        <v>115000</v>
      </c>
      <c r="H31" s="37">
        <v>50000</v>
      </c>
      <c r="I31" s="37">
        <f t="shared" si="10"/>
        <v>0</v>
      </c>
      <c r="J31" s="37">
        <v>25000</v>
      </c>
      <c r="K31" s="37">
        <v>40000</v>
      </c>
      <c r="L31" s="37">
        <f t="shared" si="10"/>
        <v>0</v>
      </c>
      <c r="M31" s="37">
        <v>0</v>
      </c>
      <c r="N31" s="37" t="s">
        <v>97</v>
      </c>
    </row>
    <row r="32" spans="2:14" ht="16.5" customHeight="1">
      <c r="B32" s="1" t="s">
        <v>12</v>
      </c>
      <c r="C32" s="1"/>
      <c r="D32" s="1"/>
      <c r="E32" s="2" t="s">
        <v>13</v>
      </c>
      <c r="F32" s="34" t="s">
        <v>94</v>
      </c>
      <c r="G32" s="12">
        <f>SUM(G33+G36)</f>
        <v>101531</v>
      </c>
      <c r="H32" s="12">
        <f aca="true" t="shared" si="11" ref="H32:M32">SUM(H33+H36)</f>
        <v>18041</v>
      </c>
      <c r="I32" s="12">
        <f t="shared" si="11"/>
        <v>0</v>
      </c>
      <c r="J32" s="12">
        <f t="shared" si="11"/>
        <v>90</v>
      </c>
      <c r="K32" s="12">
        <f t="shared" si="11"/>
        <v>80000</v>
      </c>
      <c r="L32" s="12">
        <f t="shared" si="11"/>
        <v>0</v>
      </c>
      <c r="M32" s="12">
        <f t="shared" si="11"/>
        <v>3400</v>
      </c>
      <c r="N32" s="12"/>
    </row>
    <row r="33" spans="2:14" ht="16.5" customHeight="1">
      <c r="B33" s="38"/>
      <c r="C33" s="4" t="s">
        <v>90</v>
      </c>
      <c r="D33" s="5"/>
      <c r="E33" s="6" t="s">
        <v>91</v>
      </c>
      <c r="F33" s="33" t="s">
        <v>92</v>
      </c>
      <c r="G33" s="13">
        <f>G34</f>
        <v>11531</v>
      </c>
      <c r="H33" s="13">
        <f aca="true" t="shared" si="12" ref="H33:M33">H34</f>
        <v>11531</v>
      </c>
      <c r="I33" s="13">
        <f t="shared" si="12"/>
        <v>0</v>
      </c>
      <c r="J33" s="13">
        <f t="shared" si="12"/>
        <v>0</v>
      </c>
      <c r="K33" s="13">
        <f t="shared" si="12"/>
        <v>0</v>
      </c>
      <c r="L33" s="13">
        <f t="shared" si="12"/>
        <v>0</v>
      </c>
      <c r="M33" s="13">
        <f t="shared" si="12"/>
        <v>0</v>
      </c>
      <c r="N33" s="13"/>
    </row>
    <row r="34" spans="2:14" ht="23.25" customHeight="1">
      <c r="B34" s="38"/>
      <c r="C34" s="7"/>
      <c r="D34" s="8" t="s">
        <v>3</v>
      </c>
      <c r="E34" s="9" t="s">
        <v>4</v>
      </c>
      <c r="F34" s="32" t="s">
        <v>92</v>
      </c>
      <c r="G34" s="14">
        <f>G35</f>
        <v>11531</v>
      </c>
      <c r="H34" s="14">
        <f aca="true" t="shared" si="13" ref="H34:M34">H35</f>
        <v>11531</v>
      </c>
      <c r="I34" s="14">
        <f t="shared" si="13"/>
        <v>0</v>
      </c>
      <c r="J34" s="14">
        <f t="shared" si="13"/>
        <v>0</v>
      </c>
      <c r="K34" s="14">
        <f t="shared" si="13"/>
        <v>0</v>
      </c>
      <c r="L34" s="14">
        <f t="shared" si="13"/>
        <v>0</v>
      </c>
      <c r="M34" s="14">
        <f t="shared" si="13"/>
        <v>0</v>
      </c>
      <c r="N34" s="14"/>
    </row>
    <row r="35" spans="2:14" ht="38.25" customHeight="1">
      <c r="B35" s="38"/>
      <c r="C35" s="7"/>
      <c r="D35" s="7"/>
      <c r="E35" s="9" t="s">
        <v>93</v>
      </c>
      <c r="F35" s="32" t="s">
        <v>92</v>
      </c>
      <c r="G35" s="14">
        <f>SUM(H35:M35)</f>
        <v>11531</v>
      </c>
      <c r="H35" s="14">
        <v>11531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 t="s">
        <v>43</v>
      </c>
    </row>
    <row r="36" spans="2:14" ht="16.5" customHeight="1">
      <c r="B36" s="3"/>
      <c r="C36" s="4" t="s">
        <v>14</v>
      </c>
      <c r="D36" s="5"/>
      <c r="E36" s="6" t="s">
        <v>15</v>
      </c>
      <c r="F36" s="33" t="s">
        <v>115</v>
      </c>
      <c r="G36" s="13">
        <f aca="true" t="shared" si="14" ref="G36:M36">G37+G39+G41+G43</f>
        <v>90000</v>
      </c>
      <c r="H36" s="13">
        <f t="shared" si="14"/>
        <v>6510</v>
      </c>
      <c r="I36" s="13">
        <f t="shared" si="14"/>
        <v>0</v>
      </c>
      <c r="J36" s="13">
        <f t="shared" si="14"/>
        <v>90</v>
      </c>
      <c r="K36" s="13">
        <f t="shared" si="14"/>
        <v>80000</v>
      </c>
      <c r="L36" s="13">
        <f t="shared" si="14"/>
        <v>0</v>
      </c>
      <c r="M36" s="13">
        <f t="shared" si="14"/>
        <v>3400</v>
      </c>
      <c r="N36" s="13"/>
    </row>
    <row r="37" spans="2:14" ht="22.5" customHeight="1">
      <c r="B37" s="7"/>
      <c r="C37" s="7"/>
      <c r="D37" s="8" t="s">
        <v>5</v>
      </c>
      <c r="E37" s="9" t="s">
        <v>6</v>
      </c>
      <c r="F37" s="32" t="s">
        <v>58</v>
      </c>
      <c r="G37" s="14">
        <f>G38</f>
        <v>6000</v>
      </c>
      <c r="H37" s="14">
        <f>H38</f>
        <v>6000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/>
    </row>
    <row r="38" spans="2:14" ht="27" customHeight="1">
      <c r="B38" s="7"/>
      <c r="C38" s="7"/>
      <c r="D38" s="7"/>
      <c r="E38" s="9" t="s">
        <v>16</v>
      </c>
      <c r="F38" s="32" t="s">
        <v>58</v>
      </c>
      <c r="G38" s="14">
        <f>SUM(H38:M38)</f>
        <v>6000</v>
      </c>
      <c r="H38" s="14">
        <v>6000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 t="s">
        <v>42</v>
      </c>
    </row>
    <row r="39" spans="2:14" ht="23.25" customHeight="1">
      <c r="B39" s="7"/>
      <c r="C39" s="7"/>
      <c r="D39" s="8" t="s">
        <v>69</v>
      </c>
      <c r="E39" s="9" t="s">
        <v>6</v>
      </c>
      <c r="F39" s="32" t="s">
        <v>113</v>
      </c>
      <c r="G39" s="14">
        <f>G40</f>
        <v>3400</v>
      </c>
      <c r="H39" s="14">
        <f aca="true" t="shared" si="15" ref="H39:M39">H40</f>
        <v>0</v>
      </c>
      <c r="I39" s="14">
        <f t="shared" si="15"/>
        <v>0</v>
      </c>
      <c r="J39" s="14">
        <f t="shared" si="15"/>
        <v>0</v>
      </c>
      <c r="K39" s="14">
        <f t="shared" si="15"/>
        <v>0</v>
      </c>
      <c r="L39" s="14">
        <f t="shared" si="15"/>
        <v>0</v>
      </c>
      <c r="M39" s="14">
        <f t="shared" si="15"/>
        <v>3400</v>
      </c>
      <c r="N39" s="14"/>
    </row>
    <row r="40" spans="2:14" ht="37.5" customHeight="1">
      <c r="B40" s="7"/>
      <c r="C40" s="7"/>
      <c r="D40" s="7"/>
      <c r="E40" s="9" t="s">
        <v>71</v>
      </c>
      <c r="F40" s="32" t="s">
        <v>113</v>
      </c>
      <c r="G40" s="14">
        <f>SUM(H40:M40)</f>
        <v>3400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3400</v>
      </c>
      <c r="N40" s="14" t="s">
        <v>43</v>
      </c>
    </row>
    <row r="41" spans="2:14" ht="27" customHeight="1">
      <c r="B41" s="7"/>
      <c r="C41" s="7"/>
      <c r="D41" s="8" t="s">
        <v>70</v>
      </c>
      <c r="E41" s="9" t="s">
        <v>6</v>
      </c>
      <c r="F41" s="32" t="s">
        <v>114</v>
      </c>
      <c r="G41" s="14">
        <f>G42</f>
        <v>600</v>
      </c>
      <c r="H41" s="14">
        <f>H42</f>
        <v>510</v>
      </c>
      <c r="I41" s="14">
        <f>I42</f>
        <v>0</v>
      </c>
      <c r="J41" s="14">
        <f>J42</f>
        <v>90</v>
      </c>
      <c r="K41" s="14">
        <v>0</v>
      </c>
      <c r="L41" s="14">
        <v>0</v>
      </c>
      <c r="M41" s="14">
        <v>0</v>
      </c>
      <c r="N41" s="14"/>
    </row>
    <row r="42" spans="2:14" ht="34.5" customHeight="1">
      <c r="B42" s="7"/>
      <c r="C42" s="7"/>
      <c r="D42" s="7"/>
      <c r="E42" s="9" t="s">
        <v>71</v>
      </c>
      <c r="F42" s="32" t="s">
        <v>114</v>
      </c>
      <c r="G42" s="14">
        <f>SUM(H42:M42)</f>
        <v>600</v>
      </c>
      <c r="H42" s="14">
        <v>510</v>
      </c>
      <c r="I42" s="14">
        <v>0</v>
      </c>
      <c r="J42" s="14">
        <v>90</v>
      </c>
      <c r="K42" s="14">
        <v>0</v>
      </c>
      <c r="L42" s="14">
        <v>0</v>
      </c>
      <c r="M42" s="14">
        <v>0</v>
      </c>
      <c r="N42" s="14" t="s">
        <v>43</v>
      </c>
    </row>
    <row r="43" spans="2:14" ht="23.25" customHeight="1">
      <c r="B43" s="35"/>
      <c r="C43" s="35"/>
      <c r="D43" s="8" t="s">
        <v>3</v>
      </c>
      <c r="E43" s="9" t="s">
        <v>4</v>
      </c>
      <c r="F43" s="32" t="s">
        <v>82</v>
      </c>
      <c r="G43" s="14">
        <f>G44</f>
        <v>80000</v>
      </c>
      <c r="H43" s="14">
        <f aca="true" t="shared" si="16" ref="H43:M43">H44</f>
        <v>0</v>
      </c>
      <c r="I43" s="14">
        <f t="shared" si="16"/>
        <v>0</v>
      </c>
      <c r="J43" s="14">
        <f t="shared" si="16"/>
        <v>0</v>
      </c>
      <c r="K43" s="14">
        <f t="shared" si="16"/>
        <v>80000</v>
      </c>
      <c r="L43" s="14">
        <f t="shared" si="16"/>
        <v>0</v>
      </c>
      <c r="M43" s="14">
        <f t="shared" si="16"/>
        <v>0</v>
      </c>
      <c r="N43" s="14"/>
    </row>
    <row r="44" spans="2:14" ht="40.5" customHeight="1">
      <c r="B44" s="35"/>
      <c r="C44" s="35"/>
      <c r="D44" s="7"/>
      <c r="E44" s="9" t="s">
        <v>101</v>
      </c>
      <c r="F44" s="32" t="s">
        <v>82</v>
      </c>
      <c r="G44" s="14">
        <f>SUM(H44:M44)</f>
        <v>80000</v>
      </c>
      <c r="H44" s="14">
        <v>0</v>
      </c>
      <c r="I44" s="14">
        <v>0</v>
      </c>
      <c r="J44" s="14">
        <v>0</v>
      </c>
      <c r="K44" s="14">
        <v>80000</v>
      </c>
      <c r="L44" s="14">
        <v>0</v>
      </c>
      <c r="M44" s="14">
        <v>0</v>
      </c>
      <c r="N44" s="14" t="s">
        <v>43</v>
      </c>
    </row>
    <row r="45" spans="2:14" ht="16.5" customHeight="1">
      <c r="B45" s="1" t="s">
        <v>53</v>
      </c>
      <c r="C45" s="1"/>
      <c r="D45" s="1"/>
      <c r="E45" s="2" t="s">
        <v>59</v>
      </c>
      <c r="F45" s="34" t="s">
        <v>110</v>
      </c>
      <c r="G45" s="12">
        <f>G46+G51</f>
        <v>66090.56</v>
      </c>
      <c r="H45" s="12">
        <f aca="true" t="shared" si="17" ref="H45:M45">H46+H51</f>
        <v>46682.92</v>
      </c>
      <c r="I45" s="12">
        <f t="shared" si="17"/>
        <v>0</v>
      </c>
      <c r="J45" s="12">
        <f t="shared" si="17"/>
        <v>2911.15</v>
      </c>
      <c r="K45" s="12">
        <f t="shared" si="17"/>
        <v>0</v>
      </c>
      <c r="L45" s="12">
        <f t="shared" si="17"/>
        <v>0</v>
      </c>
      <c r="M45" s="12">
        <f t="shared" si="17"/>
        <v>16496.49</v>
      </c>
      <c r="N45" s="12"/>
    </row>
    <row r="46" spans="2:14" ht="16.5" customHeight="1">
      <c r="B46" s="3"/>
      <c r="C46" s="4" t="s">
        <v>54</v>
      </c>
      <c r="D46" s="5"/>
      <c r="E46" s="6" t="s">
        <v>60</v>
      </c>
      <c r="F46" s="33" t="s">
        <v>77</v>
      </c>
      <c r="G46" s="13">
        <f>G49+G47</f>
        <v>46682.92</v>
      </c>
      <c r="H46" s="13">
        <f aca="true" t="shared" si="18" ref="H46:M46">H49+H47</f>
        <v>46682.92</v>
      </c>
      <c r="I46" s="13">
        <f t="shared" si="18"/>
        <v>0</v>
      </c>
      <c r="J46" s="13">
        <f t="shared" si="18"/>
        <v>0</v>
      </c>
      <c r="K46" s="13">
        <f t="shared" si="18"/>
        <v>0</v>
      </c>
      <c r="L46" s="13">
        <f t="shared" si="18"/>
        <v>0</v>
      </c>
      <c r="M46" s="13">
        <f t="shared" si="18"/>
        <v>0</v>
      </c>
      <c r="N46" s="13"/>
    </row>
    <row r="47" spans="2:14" ht="24.75" customHeight="1">
      <c r="B47" s="3"/>
      <c r="C47" s="7"/>
      <c r="D47" s="8" t="s">
        <v>3</v>
      </c>
      <c r="E47" s="9" t="s">
        <v>4</v>
      </c>
      <c r="F47" s="32" t="s">
        <v>76</v>
      </c>
      <c r="G47" s="14">
        <f>G48</f>
        <v>42682.92</v>
      </c>
      <c r="H47" s="14">
        <f>H48</f>
        <v>42682.92</v>
      </c>
      <c r="I47" s="14">
        <f>I48</f>
        <v>0</v>
      </c>
      <c r="J47" s="14">
        <f>J48</f>
        <v>0</v>
      </c>
      <c r="K47" s="14">
        <f>K48</f>
        <v>0</v>
      </c>
      <c r="L47" s="14">
        <v>0</v>
      </c>
      <c r="M47" s="14">
        <f>M48</f>
        <v>0</v>
      </c>
      <c r="N47" s="14"/>
    </row>
    <row r="48" spans="2:14" ht="25.5" customHeight="1">
      <c r="B48" s="3"/>
      <c r="C48" s="7"/>
      <c r="D48" s="7"/>
      <c r="E48" s="9" t="s">
        <v>75</v>
      </c>
      <c r="F48" s="32" t="s">
        <v>76</v>
      </c>
      <c r="G48" s="14">
        <f>SUM(H48:M48)</f>
        <v>42682.92</v>
      </c>
      <c r="H48" s="14">
        <v>42682.92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 t="s">
        <v>55</v>
      </c>
    </row>
    <row r="49" spans="2:14" ht="22.5" customHeight="1">
      <c r="B49" s="7"/>
      <c r="C49" s="7"/>
      <c r="D49" s="8" t="s">
        <v>5</v>
      </c>
      <c r="E49" s="9" t="s">
        <v>6</v>
      </c>
      <c r="F49" s="32" t="s">
        <v>9</v>
      </c>
      <c r="G49" s="14">
        <f>G50</f>
        <v>4000</v>
      </c>
      <c r="H49" s="14">
        <f>H50</f>
        <v>4000</v>
      </c>
      <c r="I49" s="14">
        <f>I50</f>
        <v>0</v>
      </c>
      <c r="J49" s="14">
        <f>J50</f>
        <v>0</v>
      </c>
      <c r="K49" s="14">
        <f>K50</f>
        <v>0</v>
      </c>
      <c r="L49" s="14">
        <v>0</v>
      </c>
      <c r="M49" s="14">
        <f>M50</f>
        <v>0</v>
      </c>
      <c r="N49" s="14"/>
    </row>
    <row r="50" spans="2:14" ht="27" customHeight="1">
      <c r="B50" s="7"/>
      <c r="C50" s="7"/>
      <c r="D50" s="7"/>
      <c r="E50" s="9" t="s">
        <v>56</v>
      </c>
      <c r="F50" s="36" t="s">
        <v>9</v>
      </c>
      <c r="G50" s="37">
        <f>SUM(H50:M50)</f>
        <v>4000</v>
      </c>
      <c r="H50" s="37">
        <v>4000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 t="s">
        <v>55</v>
      </c>
    </row>
    <row r="51" spans="2:14" ht="27" customHeight="1">
      <c r="B51" s="35"/>
      <c r="C51" s="4" t="s">
        <v>102</v>
      </c>
      <c r="D51" s="5"/>
      <c r="E51" s="6" t="s">
        <v>103</v>
      </c>
      <c r="F51" s="41" t="s">
        <v>109</v>
      </c>
      <c r="G51" s="42">
        <f>G54+G52</f>
        <v>19407.640000000003</v>
      </c>
      <c r="H51" s="42">
        <f aca="true" t="shared" si="19" ref="H51:M51">H54+H52</f>
        <v>0</v>
      </c>
      <c r="I51" s="42">
        <f t="shared" si="19"/>
        <v>0</v>
      </c>
      <c r="J51" s="42">
        <f t="shared" si="19"/>
        <v>2911.15</v>
      </c>
      <c r="K51" s="42">
        <f t="shared" si="19"/>
        <v>0</v>
      </c>
      <c r="L51" s="42">
        <f t="shared" si="19"/>
        <v>0</v>
      </c>
      <c r="M51" s="42">
        <f t="shared" si="19"/>
        <v>16496.49</v>
      </c>
      <c r="N51" s="42"/>
    </row>
    <row r="52" spans="2:14" ht="27" customHeight="1">
      <c r="B52" s="35"/>
      <c r="C52" s="35"/>
      <c r="D52" s="43" t="s">
        <v>69</v>
      </c>
      <c r="E52" s="40" t="s">
        <v>6</v>
      </c>
      <c r="F52" s="32" t="s">
        <v>108</v>
      </c>
      <c r="G52" s="14">
        <f>G53</f>
        <v>16496.49</v>
      </c>
      <c r="H52" s="14">
        <f>H53</f>
        <v>0</v>
      </c>
      <c r="I52" s="14">
        <f>I53</f>
        <v>0</v>
      </c>
      <c r="J52" s="14">
        <f>J53</f>
        <v>0</v>
      </c>
      <c r="K52" s="14">
        <f>K53</f>
        <v>0</v>
      </c>
      <c r="L52" s="14">
        <v>0</v>
      </c>
      <c r="M52" s="14">
        <f>M53</f>
        <v>16496.49</v>
      </c>
      <c r="N52" s="14"/>
    </row>
    <row r="53" spans="2:14" ht="36" customHeight="1">
      <c r="B53" s="35"/>
      <c r="C53" s="35"/>
      <c r="D53" s="44"/>
      <c r="E53" s="39" t="s">
        <v>104</v>
      </c>
      <c r="F53" s="32" t="s">
        <v>108</v>
      </c>
      <c r="G53" s="14">
        <f>SUM(H53:M53)</f>
        <v>16496.49</v>
      </c>
      <c r="H53" s="14"/>
      <c r="I53" s="14">
        <v>0</v>
      </c>
      <c r="J53" s="14">
        <v>0</v>
      </c>
      <c r="K53" s="14">
        <v>0</v>
      </c>
      <c r="L53" s="14">
        <v>0</v>
      </c>
      <c r="M53" s="14">
        <v>16496.49</v>
      </c>
      <c r="N53" s="45" t="s">
        <v>107</v>
      </c>
    </row>
    <row r="54" spans="2:14" ht="27" customHeight="1">
      <c r="B54" s="35"/>
      <c r="C54" s="35"/>
      <c r="D54" s="43" t="s">
        <v>70</v>
      </c>
      <c r="E54" s="40" t="s">
        <v>6</v>
      </c>
      <c r="F54" s="32" t="s">
        <v>106</v>
      </c>
      <c r="G54" s="14">
        <f>G55</f>
        <v>2911.15</v>
      </c>
      <c r="H54" s="14">
        <f>H55</f>
        <v>0</v>
      </c>
      <c r="I54" s="14">
        <f>I55</f>
        <v>0</v>
      </c>
      <c r="J54" s="14">
        <f>J55</f>
        <v>2911.15</v>
      </c>
      <c r="K54" s="14">
        <f>K55</f>
        <v>0</v>
      </c>
      <c r="L54" s="14">
        <v>0</v>
      </c>
      <c r="M54" s="14">
        <f>M55</f>
        <v>0</v>
      </c>
      <c r="N54" s="46"/>
    </row>
    <row r="55" spans="2:14" ht="38.25" customHeight="1">
      <c r="B55" s="35"/>
      <c r="C55" s="35"/>
      <c r="D55" s="35"/>
      <c r="E55" s="39" t="s">
        <v>105</v>
      </c>
      <c r="F55" s="32" t="s">
        <v>106</v>
      </c>
      <c r="G55" s="14">
        <f>SUM(H55:M55)</f>
        <v>2911.15</v>
      </c>
      <c r="H55" s="14">
        <v>0</v>
      </c>
      <c r="I55" s="14">
        <v>0</v>
      </c>
      <c r="J55" s="14">
        <v>2911.15</v>
      </c>
      <c r="K55" s="14">
        <v>0</v>
      </c>
      <c r="L55" s="14">
        <v>0</v>
      </c>
      <c r="M55" s="14">
        <v>0</v>
      </c>
      <c r="N55" s="47" t="s">
        <v>107</v>
      </c>
    </row>
    <row r="56" spans="2:14" ht="26.25" customHeight="1">
      <c r="B56" s="1" t="s">
        <v>17</v>
      </c>
      <c r="C56" s="1"/>
      <c r="D56" s="1"/>
      <c r="E56" s="2" t="s">
        <v>18</v>
      </c>
      <c r="F56" s="34" t="s">
        <v>9</v>
      </c>
      <c r="G56" s="12">
        <f aca="true" t="shared" si="20" ref="G56:M57">G57</f>
        <v>4000</v>
      </c>
      <c r="H56" s="12">
        <f t="shared" si="20"/>
        <v>4000</v>
      </c>
      <c r="I56" s="12">
        <f t="shared" si="20"/>
        <v>0</v>
      </c>
      <c r="J56" s="12">
        <f t="shared" si="20"/>
        <v>0</v>
      </c>
      <c r="K56" s="12">
        <f t="shared" si="20"/>
        <v>0</v>
      </c>
      <c r="L56" s="12">
        <f t="shared" si="20"/>
        <v>0</v>
      </c>
      <c r="M56" s="12">
        <f t="shared" si="20"/>
        <v>0</v>
      </c>
      <c r="N56" s="12"/>
    </row>
    <row r="57" spans="2:14" ht="16.5" customHeight="1">
      <c r="B57" s="3"/>
      <c r="C57" s="4" t="s">
        <v>19</v>
      </c>
      <c r="D57" s="5"/>
      <c r="E57" s="6" t="s">
        <v>20</v>
      </c>
      <c r="F57" s="33" t="s">
        <v>9</v>
      </c>
      <c r="G57" s="13">
        <f>G58</f>
        <v>4000</v>
      </c>
      <c r="H57" s="13">
        <f t="shared" si="20"/>
        <v>4000</v>
      </c>
      <c r="I57" s="13">
        <f t="shared" si="20"/>
        <v>0</v>
      </c>
      <c r="J57" s="13">
        <f t="shared" si="20"/>
        <v>0</v>
      </c>
      <c r="K57" s="13">
        <f t="shared" si="20"/>
        <v>0</v>
      </c>
      <c r="L57" s="13">
        <f t="shared" si="20"/>
        <v>0</v>
      </c>
      <c r="M57" s="13">
        <f t="shared" si="20"/>
        <v>0</v>
      </c>
      <c r="N57" s="13"/>
    </row>
    <row r="58" spans="2:14" ht="16.5" customHeight="1">
      <c r="B58" s="7"/>
      <c r="C58" s="7"/>
      <c r="D58" s="8" t="s">
        <v>3</v>
      </c>
      <c r="E58" s="9" t="s">
        <v>4</v>
      </c>
      <c r="F58" s="32" t="s">
        <v>9</v>
      </c>
      <c r="G58" s="14">
        <f>G59</f>
        <v>4000</v>
      </c>
      <c r="H58" s="14">
        <f>SUM(H59)</f>
        <v>4000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/>
    </row>
    <row r="59" spans="2:14" ht="24" customHeight="1">
      <c r="B59" s="7"/>
      <c r="C59" s="7"/>
      <c r="D59" s="7"/>
      <c r="E59" s="9" t="s">
        <v>21</v>
      </c>
      <c r="F59" s="32" t="s">
        <v>9</v>
      </c>
      <c r="G59" s="14">
        <f>SUM(H59:M59)</f>
        <v>4000</v>
      </c>
      <c r="H59" s="14">
        <v>4000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 t="s">
        <v>41</v>
      </c>
    </row>
    <row r="60" spans="2:14" ht="5.25" customHeight="1">
      <c r="B60" s="49"/>
      <c r="C60" s="49"/>
      <c r="D60" s="49"/>
      <c r="E60" s="50"/>
      <c r="F60" s="50"/>
      <c r="G60" s="15"/>
      <c r="H60" s="15"/>
      <c r="I60" s="15"/>
      <c r="J60" s="15"/>
      <c r="K60" s="15"/>
      <c r="L60" s="15"/>
      <c r="M60" s="15"/>
      <c r="N60" s="15"/>
    </row>
    <row r="61" spans="5:14" ht="16.5" customHeight="1">
      <c r="E61" s="29" t="s">
        <v>45</v>
      </c>
      <c r="F61" s="11" t="s">
        <v>122</v>
      </c>
      <c r="G61" s="21">
        <f aca="true" t="shared" si="21" ref="G61:M61">G9+G22+G28+G32+G45+G56</f>
        <v>3163446.56</v>
      </c>
      <c r="H61" s="21">
        <f t="shared" si="21"/>
        <v>2396083.92</v>
      </c>
      <c r="I61" s="21">
        <f t="shared" si="21"/>
        <v>0</v>
      </c>
      <c r="J61" s="21">
        <f t="shared" si="21"/>
        <v>28001.15</v>
      </c>
      <c r="K61" s="21">
        <f t="shared" si="21"/>
        <v>719465</v>
      </c>
      <c r="L61" s="21">
        <f t="shared" si="21"/>
        <v>0</v>
      </c>
      <c r="M61" s="21">
        <f t="shared" si="21"/>
        <v>19896.49</v>
      </c>
      <c r="N61" s="21"/>
    </row>
    <row r="62" ht="5.25" customHeight="1"/>
    <row r="63" ht="4.5" customHeight="1"/>
    <row r="64" spans="11:14" ht="12.75" customHeight="1">
      <c r="K64" s="55" t="s">
        <v>44</v>
      </c>
      <c r="L64" s="55"/>
      <c r="M64" s="55"/>
      <c r="N64" s="55"/>
    </row>
    <row r="65" ht="3.75" customHeight="1">
      <c r="M65" s="22"/>
    </row>
    <row r="66" spans="10:14" ht="15.75" customHeight="1">
      <c r="J66" s="28"/>
      <c r="K66" s="28"/>
      <c r="L66" s="28"/>
      <c r="M66" s="54" t="s">
        <v>47</v>
      </c>
      <c r="N66" s="54"/>
    </row>
    <row r="67" spans="5:12" ht="15.75">
      <c r="E67" s="24"/>
      <c r="F67" s="24"/>
      <c r="J67" s="53"/>
      <c r="K67" s="53"/>
      <c r="L67" s="31"/>
    </row>
    <row r="68" spans="5:10" ht="4.5" customHeight="1">
      <c r="E68" s="25"/>
      <c r="F68" s="25"/>
      <c r="J68" s="23"/>
    </row>
    <row r="69" spans="5:6" ht="15.75">
      <c r="E69" s="26"/>
      <c r="F69" s="26"/>
    </row>
    <row r="70" spans="5:6" ht="15" customHeight="1">
      <c r="E70" s="26"/>
      <c r="F70" s="26"/>
    </row>
    <row r="71" spans="5:6" ht="14.25" customHeight="1">
      <c r="E71" s="26"/>
      <c r="F71" s="26"/>
    </row>
    <row r="72" spans="5:6" ht="14.25" customHeight="1">
      <c r="E72" s="26"/>
      <c r="F72" s="26"/>
    </row>
    <row r="73" spans="5:6" ht="12.75" customHeight="1">
      <c r="E73" s="27"/>
      <c r="F73" s="25"/>
    </row>
  </sheetData>
  <sheetProtection/>
  <mergeCells count="15">
    <mergeCell ref="M1:N3"/>
    <mergeCell ref="N5:N7"/>
    <mergeCell ref="J67:K67"/>
    <mergeCell ref="M66:N66"/>
    <mergeCell ref="K64:N64"/>
    <mergeCell ref="G5:M5"/>
    <mergeCell ref="H6:M6"/>
    <mergeCell ref="G6:G7"/>
    <mergeCell ref="B5:B7"/>
    <mergeCell ref="B60:D60"/>
    <mergeCell ref="E60:F60"/>
    <mergeCell ref="F5:F7"/>
    <mergeCell ref="E5:E7"/>
    <mergeCell ref="D5:D7"/>
    <mergeCell ref="C5:C7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2009-08-28T11:50:55Z</cp:lastPrinted>
  <dcterms:modified xsi:type="dcterms:W3CDTF">2009-08-28T11:51:04Z</dcterms:modified>
  <cp:category/>
  <cp:version/>
  <cp:contentType/>
  <cp:contentStatus/>
</cp:coreProperties>
</file>