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5985" firstSheet="3" activeTab="3"/>
  </bookViews>
  <sheets>
    <sheet name="PUP-70148" sheetId="1" r:id="rId1"/>
    <sheet name="Pożyczka 157.000 zł" sheetId="2" r:id="rId2"/>
    <sheet name="Kredyt 569.992" sheetId="3" r:id="rId3"/>
    <sheet name="pozyczka 171.000 " sheetId="4" r:id="rId4"/>
  </sheets>
  <definedNames/>
  <calcPr fullCalcOnLoad="1"/>
</workbook>
</file>

<file path=xl/sharedStrings.xml><?xml version="1.0" encoding="utf-8"?>
<sst xmlns="http://schemas.openxmlformats.org/spreadsheetml/2006/main" count="264" uniqueCount="110">
  <si>
    <t>Lp</t>
  </si>
  <si>
    <t>Wyszczególnienie</t>
  </si>
  <si>
    <t>Planowane  wykonanie budżetu na okres realizacji inwestycji</t>
  </si>
  <si>
    <t>Planowane wykonanie budżetu na okres realizacji inwestycji</t>
  </si>
  <si>
    <t>1.</t>
  </si>
  <si>
    <t>Nadwyżka budżetowa ,wolne środki</t>
  </si>
  <si>
    <t>DOCHODY OGÓŁEM w tym:</t>
  </si>
  <si>
    <t>2A.</t>
  </si>
  <si>
    <t>Dochody własne w tym:</t>
  </si>
  <si>
    <t>z podatków i opłat</t>
  </si>
  <si>
    <t>z majątku powiatu</t>
  </si>
  <si>
    <t>z udziału w podatkach stanowiących dochód budżetu państwa</t>
  </si>
  <si>
    <t>inne</t>
  </si>
  <si>
    <t>2B.</t>
  </si>
  <si>
    <t>Subwencje</t>
  </si>
  <si>
    <t>2C.</t>
  </si>
  <si>
    <t>Dotacje celowe na zadania</t>
  </si>
  <si>
    <t>z zakresu administracji rządowej</t>
  </si>
  <si>
    <t>2D.</t>
  </si>
  <si>
    <t>własne</t>
  </si>
  <si>
    <t>WYDATKI OGÓŁEM</t>
  </si>
  <si>
    <t>3A.</t>
  </si>
  <si>
    <t>Wydatki bieżące budżetu / bez osetek od zadłużenia i bez inwestycji/, w tym:</t>
  </si>
  <si>
    <t>wynagrodzenia I pochodne</t>
  </si>
  <si>
    <t>Wolne środki /1+2/-3A</t>
  </si>
  <si>
    <t>Zobowiązania w tym:</t>
  </si>
  <si>
    <t>5A</t>
  </si>
  <si>
    <t>Spłata kredytów i pożyczek:</t>
  </si>
  <si>
    <t>pożyczka zaciągnięta w roku 2000</t>
  </si>
  <si>
    <t>pożyczki zaciągnięte w roku 2001</t>
  </si>
  <si>
    <t>kredyt  długotermonowy inwestycyjny w roku 2001</t>
  </si>
  <si>
    <t>kredyt  długotermonowy inwestycyjny planowany do zaciągniecia na budowę sali  gimnastycznej w roku 2002</t>
  </si>
  <si>
    <t>kredyt  długotermonowy inwestycyjny planowany do zaciągniecia na budowę DPS w roku 2002</t>
  </si>
  <si>
    <t>Zobowiązania, w tym:</t>
  </si>
  <si>
    <t>Spłata kredytów i pożyczek/ łącznie z wnioskowana pożyczką/</t>
  </si>
  <si>
    <t>5B</t>
  </si>
  <si>
    <t>Obsługa kredytów i pożyczek</t>
  </si>
  <si>
    <t>5C</t>
  </si>
  <si>
    <t>Łącznie spłaty odsetek i raty/kredytu,pożyczki/</t>
  </si>
  <si>
    <t>5D</t>
  </si>
  <si>
    <t>Udzielone poręczenia</t>
  </si>
  <si>
    <t>Wolne środki / 4-5/</t>
  </si>
  <si>
    <t xml:space="preserve">Wydatki  inwestycyjne </t>
  </si>
  <si>
    <t>Środki do pozyskania/7-6/ w tym:</t>
  </si>
  <si>
    <t>Kredyt  na budowę DPS</t>
  </si>
  <si>
    <t>Środki PFOŚiGW</t>
  </si>
  <si>
    <t>Udział spłaty rat kredytu,pożyczki i odsetek w dochodach powiatu ogółem</t>
  </si>
  <si>
    <t>Przewodniczący Rady Powiatu Mławskiego</t>
  </si>
  <si>
    <t>Jan Jerzy Wtulich</t>
  </si>
  <si>
    <t>Spłata kredytów i pożyczek zaciągniętych w latach 2000-2003</t>
  </si>
  <si>
    <t>Planowane kredyty do zaciągnięcia w roku 2004</t>
  </si>
  <si>
    <t>Planowana pożyczka do zaciągnięcia na modernizację kotłowni PUP w Mławie</t>
  </si>
  <si>
    <t>Adaptacja internatu i warsztatów szkolnych</t>
  </si>
  <si>
    <t>Adaptacja budynku przy ul. Lelewela</t>
  </si>
  <si>
    <t>Stan dochodów  na dzień  26.01.2004R</t>
  </si>
  <si>
    <t>PRZEPŁYWY ŚRODKÓW BUDŻETU POWIATU NA OKRES SPŁATY  POŻYCZKI W WYSOKOŚCI 70.148 ZŁ</t>
  </si>
  <si>
    <t>Zał. Nr 1 do Uchwały Rady Powiatu Mławskiego Nr     /2004 z dnia              2004 r.</t>
  </si>
  <si>
    <t>Planowana pożyczka do zaciągnięcia na modernizację kotłowni PUP w Mławie /26.01.2004r/</t>
  </si>
  <si>
    <t>PRZEPŁYWY ŚRODKÓW BUDŻETU POWIATU NA OKRES SPŁATY  POŻYCZKI W WYSOKOŚCI  157.000 ZŁ</t>
  </si>
  <si>
    <t>Stan dochodów  na dzień  28.05.2004R</t>
  </si>
  <si>
    <t>Planowana pożyczka do zaciągnięcia na zadanie pn.""Wymiana stolarki okiennej w budynku szkolnym-internacie ZS nr 1 w Mławie"</t>
  </si>
  <si>
    <t>Planowane kredyty i pożyczki  do zaciągnięcia w roku 2004</t>
  </si>
  <si>
    <t>Planowana pożyczka do zaciągnięcia na modernizację kotłowni PUP w Mławie/ 26.01.2004r/</t>
  </si>
  <si>
    <t>Obsługa kredytów i pożyczek, w tym:</t>
  </si>
  <si>
    <t>Spłata kredytów i pożyczek/ łącznie z wnioskowana pożyczką/, w tym:</t>
  </si>
  <si>
    <t>Wydatki bieżące budżetu / bez osetek od zadłużenia , bez inwestycji /, w tym:</t>
  </si>
  <si>
    <t>Remont budynku internatu ZS nr1,Remont budynku warsztatów szkolnych w ZS nr1, remont I pietra części niskiej bursy szkolnej</t>
  </si>
  <si>
    <t>Wymiana okien,drzwi i witryn w budynku bursy szkolnej</t>
  </si>
  <si>
    <t>Dotacje celowe na zadania z zakresu administracji rządowej</t>
  </si>
  <si>
    <t>Dotacje celowe na zadania własne</t>
  </si>
  <si>
    <t>Planowane spłaty  pożyczki na zadanie pn"Wymiana okien,drzwi,witryn zewnetrznych w budynku Bursy Szkolnej w Mławie"</t>
  </si>
  <si>
    <t>Planowane odsetki od  pożyczki na zadanie pn"Wymiana okien,drzwi,witryn zewnetrznych w budynku Bursy Szkolnej w Mławie"</t>
  </si>
  <si>
    <t>Wymiana okien,drzwi i witryn w budynku Bursy Szkolnej w Mławie</t>
  </si>
  <si>
    <t>Planowane spłaty pożyczki do zaciągnięcia na zadanie pn.""Wymiana stolarki okiennej w budynku szkolnym-internacie ZS nr 1 w Mławie"</t>
  </si>
  <si>
    <t>Spłata kredytów i pożyczek/ łącznie z wnioskowaną pożyczką/, w tym:</t>
  </si>
  <si>
    <t>Planowana pożyczka do zaciągnięcia na zadanie pn."Wymiana stolarki okiennej w budynku szkolnym-internacie ZS nr 1 w Mławie"</t>
  </si>
  <si>
    <t>Poręczenie dla Szpitala</t>
  </si>
  <si>
    <t>Planowane odsetki od pożyczki do zaciągnięcia na zadanie pn.""Wymiana stolarki okiennej w budynku szkolnym-internacie ZS nr 1 w Mławie"</t>
  </si>
  <si>
    <t>PRZEPŁYWY ŚRODKÓW BUDŻETU POWIATU NA OKRES SPŁATY  KREDYTU W WYSOKOŚCI  569.992 ZŁ</t>
  </si>
  <si>
    <t>Planowane spłaty kredytu na zadanie"Przebudowa internatu…oraz przeb.części warsztat....na warsztat. ZS nr 2,przeb.warsztat. dla potrzeb SoSZW</t>
  </si>
  <si>
    <t>Planowany kredyt na zadanie"Przebudowa internatu…oraz przeb.części warsztat....na warsztat. ZS nr 2,przeb.warsztat. dla potrzeb SoSZW</t>
  </si>
  <si>
    <t>Planowane spłaty kredytów do zaciągniecia w roku 2004</t>
  </si>
  <si>
    <t>Planowana obsługa  kredytów do zaciągniecia w roku 2004</t>
  </si>
  <si>
    <t>2E</t>
  </si>
  <si>
    <t>Dotacje celowe z funduszy celowych</t>
  </si>
  <si>
    <t>Stan dochodów  na dzień  30.06.2004R</t>
  </si>
  <si>
    <t>Spłata kredytów zaciągniętych w latach 2000-2004</t>
  </si>
  <si>
    <t>Planowana spłata wnioskowanej pożyczki na zakup ciężkiego samochodu ratowniczo-gaśniczego</t>
  </si>
  <si>
    <t xml:space="preserve">Planowane odsetki od udzielonych kredytów i pożyczek zaciągnietych w latach 2000-2004 </t>
  </si>
  <si>
    <t>Planowane odsetki od wnioskowanej  pożyczki na zakup ciężkiego samochodu ratowniczo-gaśniczego</t>
  </si>
  <si>
    <t>Spłata pożyczek zaciągnietych w latach 2000-2004</t>
  </si>
  <si>
    <t>8.1.</t>
  </si>
  <si>
    <t>kredyt na pokrycie wydatku poręczycielskiego</t>
  </si>
  <si>
    <t>8.2.</t>
  </si>
  <si>
    <t>kredyt na realizację zadania pn."Zakup sprzętu specjalistycznego oraz zagospodarowanie terenu/ Dom Pomocy Społecznej w Bogurzynie"</t>
  </si>
  <si>
    <t>8.3</t>
  </si>
  <si>
    <t>Pożyczka na realizację zadania ,,Zakup ciężkiego samochodu ratowniczo-gaśniczego dla KP PSP w Mławie"</t>
  </si>
  <si>
    <t>8.4</t>
  </si>
  <si>
    <t>8.5</t>
  </si>
  <si>
    <t>Pożyczka na realizację zadania:,, Wymiana stolarki okiennej w budynku  ZS nr 3 w Mławie, ul. Piłsudskiego 33"</t>
  </si>
  <si>
    <t>Pożyczka na realizację  zadania: ,,Przebudowa kotłowni węglowej na gazową w budynku  ZS nr 3 w Mławie, ul. Piłsudskiego 33"</t>
  </si>
  <si>
    <t>Środki publiczne inne / środki z funduszy strukturalnych/</t>
  </si>
  <si>
    <t>Udział spłaty rat kredytów i pożyczek wraz z odsetkami w dochodach powiatu ogółem</t>
  </si>
  <si>
    <t>Stan dochodów  na dzień  30.05.2005R</t>
  </si>
  <si>
    <t>PRZEPŁYWY ŚRODKÓW BUDŻETU POWIATU NA OKRES SPŁATY  POŻYCZKI W WYSOKOŚCI  171.000 ZŁ</t>
  </si>
  <si>
    <t>Planowana spłata wnioskowanej pożyczki na modenizację kotłowni w ZS nr3</t>
  </si>
  <si>
    <t>Planowana spłata wnioskowanej pożyczki na wymianę stolarki okiennej w ZS nr3</t>
  </si>
  <si>
    <t>Planowane kredyty i pożyczki  do zaciągnięcia w roku 2005/ bez poz.3,4,5/</t>
  </si>
  <si>
    <t>Planowane  odsetki od planowanych do zaciągnięcia kredytów i pożyczek w roku 2005 / bez poz.3/ z uwzględnieniem wnioskowanej pozyczki</t>
  </si>
  <si>
    <t>Zał. Nr 1 do Uchwały Rady Powiatu Mławskiego Nr XXVI193/2005 z dnia 30.05.2005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</si>
</sst>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\-dd\-yy"/>
  </numFmts>
  <fonts count="1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CE"/>
      <family val="2"/>
    </font>
    <font>
      <sz val="8"/>
      <name val="Arial"/>
      <family val="0"/>
    </font>
    <font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4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1" fillId="0" borderId="4" xfId="0" applyFont="1" applyBorder="1" applyAlignment="1">
      <alignment horizontal="left" wrapText="1"/>
    </xf>
    <xf numFmtId="3" fontId="1" fillId="0" borderId="2" xfId="0" applyNumberFormat="1" applyFont="1" applyBorder="1" applyAlignment="1">
      <alignment wrapText="1"/>
    </xf>
    <xf numFmtId="0" fontId="5" fillId="0" borderId="4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3" xfId="0" applyFont="1" applyFill="1" applyBorder="1" applyAlignment="1">
      <alignment wrapText="1" shrinkToFit="1"/>
    </xf>
    <xf numFmtId="3" fontId="2" fillId="0" borderId="3" xfId="0" applyNumberFormat="1" applyFont="1" applyBorder="1" applyAlignment="1">
      <alignment wrapText="1" shrinkToFit="1"/>
    </xf>
    <xf numFmtId="4" fontId="1" fillId="0" borderId="3" xfId="0" applyNumberFormat="1" applyFont="1" applyBorder="1" applyAlignment="1">
      <alignment wrapText="1" shrinkToFit="1"/>
    </xf>
    <xf numFmtId="4" fontId="1" fillId="0" borderId="9" xfId="0" applyNumberFormat="1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4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8" fillId="0" borderId="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wrapText="1" shrinkToFit="1"/>
    </xf>
    <xf numFmtId="4" fontId="1" fillId="2" borderId="1" xfId="0" applyNumberFormat="1" applyFont="1" applyFill="1" applyBorder="1" applyAlignment="1">
      <alignment wrapText="1" shrinkToFit="1"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1" fillId="2" borderId="1" xfId="0" applyFont="1" applyFill="1" applyBorder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164" fontId="11" fillId="0" borderId="1" xfId="0" applyNumberFormat="1" applyFont="1" applyBorder="1" applyAlignment="1" applyProtection="1">
      <alignment horizontal="left" wrapText="1"/>
      <protection/>
    </xf>
    <xf numFmtId="164" fontId="13" fillId="0" borderId="1" xfId="0" applyNumberFormat="1" applyFont="1" applyBorder="1" applyAlignment="1" applyProtection="1">
      <alignment horizontal="left" wrapText="1"/>
      <protection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workbookViewId="0" topLeftCell="F1">
      <selection activeCell="G16" sqref="G16"/>
    </sheetView>
  </sheetViews>
  <sheetFormatPr defaultColWidth="9.140625" defaultRowHeight="12.75"/>
  <cols>
    <col min="1" max="1" width="3.00390625" style="0" customWidth="1"/>
    <col min="2" max="2" width="51.00390625" style="0" customWidth="1"/>
    <col min="3" max="3" width="17.7109375" style="0" hidden="1" customWidth="1"/>
    <col min="4" max="4" width="10.57421875" style="0" hidden="1" customWidth="1"/>
    <col min="5" max="5" width="11.7109375" style="0" hidden="1" customWidth="1"/>
    <col min="6" max="6" width="13.57421875" style="0" customWidth="1"/>
    <col min="7" max="7" width="13.421875" style="0" customWidth="1"/>
    <col min="8" max="8" width="12.7109375" style="0" customWidth="1"/>
    <col min="9" max="9" width="12.00390625" style="0" customWidth="1"/>
    <col min="10" max="10" width="11.57421875" style="0" customWidth="1"/>
    <col min="11" max="11" width="12.00390625" style="0" customWidth="1"/>
    <col min="12" max="12" width="11.7109375" style="0" customWidth="1"/>
    <col min="13" max="13" width="11.8515625" style="0" customWidth="1"/>
    <col min="14" max="14" width="11.57421875" style="0" customWidth="1"/>
    <col min="15" max="15" width="9.8515625" style="0" customWidth="1"/>
  </cols>
  <sheetData>
    <row r="1" spans="1:10" ht="12.75">
      <c r="A1" s="1" t="s">
        <v>55</v>
      </c>
      <c r="B1" s="1"/>
      <c r="C1" s="1"/>
      <c r="D1" s="1"/>
      <c r="E1" s="1"/>
      <c r="F1" s="1"/>
      <c r="G1" s="2"/>
      <c r="H1" s="2"/>
      <c r="I1" s="3"/>
      <c r="J1" s="3"/>
    </row>
    <row r="2" spans="1:8" ht="13.5" thickBot="1">
      <c r="A2" s="1" t="s">
        <v>54</v>
      </c>
      <c r="B2" s="1"/>
      <c r="C2" s="1"/>
      <c r="D2" s="1"/>
      <c r="E2" s="1"/>
      <c r="F2" s="1"/>
      <c r="G2" s="1"/>
      <c r="H2" t="s">
        <v>56</v>
      </c>
    </row>
    <row r="3" spans="1:15" ht="12.75">
      <c r="A3" s="142" t="s">
        <v>0</v>
      </c>
      <c r="B3" s="144" t="s">
        <v>1</v>
      </c>
      <c r="C3" s="67"/>
      <c r="D3" s="67" t="s">
        <v>2</v>
      </c>
      <c r="E3" s="47"/>
      <c r="F3" s="144" t="s">
        <v>3</v>
      </c>
      <c r="G3" s="144"/>
      <c r="H3" s="144"/>
      <c r="I3" s="144"/>
      <c r="J3" s="144"/>
      <c r="K3" s="144"/>
      <c r="L3" s="144"/>
      <c r="M3" s="144"/>
      <c r="N3" s="150"/>
      <c r="O3" s="44"/>
    </row>
    <row r="4" spans="1:15" ht="13.5" customHeight="1" hidden="1">
      <c r="A4" s="143"/>
      <c r="B4" s="145"/>
      <c r="C4" s="4"/>
      <c r="D4" s="4"/>
      <c r="E4" s="11"/>
      <c r="F4" s="4"/>
      <c r="G4" s="4"/>
      <c r="H4" s="4"/>
      <c r="I4" s="4"/>
      <c r="J4" s="4"/>
      <c r="K4" s="11"/>
      <c r="L4" s="11"/>
      <c r="M4" s="11"/>
      <c r="N4" s="6"/>
      <c r="O4" s="45"/>
    </row>
    <row r="5" spans="1:15" ht="13.5" customHeight="1" hidden="1">
      <c r="A5" s="143"/>
      <c r="B5" s="145"/>
      <c r="C5" s="4"/>
      <c r="D5" s="4"/>
      <c r="E5" s="11"/>
      <c r="F5" s="4"/>
      <c r="G5" s="4"/>
      <c r="H5" s="4"/>
      <c r="I5" s="4"/>
      <c r="J5" s="4"/>
      <c r="K5" s="11"/>
      <c r="L5" s="11"/>
      <c r="M5" s="11"/>
      <c r="N5" s="6"/>
      <c r="O5" s="46"/>
    </row>
    <row r="6" spans="1:14" ht="12.75">
      <c r="A6" s="143"/>
      <c r="B6" s="145"/>
      <c r="C6" s="50"/>
      <c r="D6" s="50"/>
      <c r="E6" s="11"/>
      <c r="F6" s="50">
        <v>2004</v>
      </c>
      <c r="G6" s="50">
        <v>2005</v>
      </c>
      <c r="H6" s="50">
        <v>2006</v>
      </c>
      <c r="I6" s="50">
        <v>2007</v>
      </c>
      <c r="J6" s="50">
        <v>2008</v>
      </c>
      <c r="K6" s="50">
        <v>2009</v>
      </c>
      <c r="L6" s="50">
        <v>2010</v>
      </c>
      <c r="M6" s="50">
        <v>2011</v>
      </c>
      <c r="N6" s="68">
        <v>2012</v>
      </c>
    </row>
    <row r="7" spans="1:15" ht="12.75">
      <c r="A7" s="69" t="s">
        <v>4</v>
      </c>
      <c r="B7" s="10" t="s">
        <v>5</v>
      </c>
      <c r="C7" s="50"/>
      <c r="D7" s="51"/>
      <c r="E7" s="11"/>
      <c r="F7" s="52"/>
      <c r="G7" s="50"/>
      <c r="H7" s="50"/>
      <c r="I7" s="50"/>
      <c r="J7" s="50"/>
      <c r="K7" s="11"/>
      <c r="L7" s="11"/>
      <c r="M7" s="11"/>
      <c r="N7" s="6"/>
      <c r="O7" s="28"/>
    </row>
    <row r="8" spans="1:14" ht="12.75">
      <c r="A8" s="70">
        <v>2</v>
      </c>
      <c r="B8" s="10" t="s">
        <v>6</v>
      </c>
      <c r="C8" s="5"/>
      <c r="D8" s="5"/>
      <c r="E8" s="11"/>
      <c r="F8" s="14">
        <f aca="true" t="shared" si="0" ref="F8:N8">F9+F16+F17+F20</f>
        <v>30841486</v>
      </c>
      <c r="G8" s="14">
        <f t="shared" si="0"/>
        <v>31735830.55</v>
      </c>
      <c r="H8" s="14">
        <f t="shared" si="0"/>
        <v>32687905.4665</v>
      </c>
      <c r="I8" s="14">
        <f t="shared" si="0"/>
        <v>33668542.630495004</v>
      </c>
      <c r="J8" s="14">
        <f t="shared" si="0"/>
        <v>34678598.90940986</v>
      </c>
      <c r="K8" s="14">
        <f t="shared" si="0"/>
        <v>35718956.876692146</v>
      </c>
      <c r="L8" s="14">
        <f t="shared" si="0"/>
        <v>36790525.58299291</v>
      </c>
      <c r="M8" s="14">
        <f t="shared" si="0"/>
        <v>37894241.35048271</v>
      </c>
      <c r="N8" s="15">
        <f t="shared" si="0"/>
        <v>39031068.59099719</v>
      </c>
    </row>
    <row r="9" spans="1:14" ht="12.75">
      <c r="A9" s="9" t="s">
        <v>7</v>
      </c>
      <c r="B9" s="10" t="s">
        <v>8</v>
      </c>
      <c r="C9" s="5"/>
      <c r="D9" s="5"/>
      <c r="E9" s="11"/>
      <c r="F9" s="5">
        <f aca="true" t="shared" si="1" ref="F9:N9">SUM(F10:F15)</f>
        <v>6233498</v>
      </c>
      <c r="G9" s="5">
        <f t="shared" si="1"/>
        <v>6389602.91</v>
      </c>
      <c r="H9" s="5">
        <f t="shared" si="1"/>
        <v>6581290.997300001</v>
      </c>
      <c r="I9" s="5">
        <f t="shared" si="1"/>
        <v>6778729.727219</v>
      </c>
      <c r="J9" s="5">
        <f t="shared" si="1"/>
        <v>6982091.619035571</v>
      </c>
      <c r="K9" s="5">
        <f t="shared" si="1"/>
        <v>7191554.367606638</v>
      </c>
      <c r="L9" s="5">
        <f t="shared" si="1"/>
        <v>7407300.998634837</v>
      </c>
      <c r="M9" s="5">
        <f t="shared" si="1"/>
        <v>7629520.028593882</v>
      </c>
      <c r="N9" s="19">
        <f t="shared" si="1"/>
        <v>7858405.6294517</v>
      </c>
    </row>
    <row r="10" spans="1:14" ht="12.75">
      <c r="A10" s="71">
        <v>1</v>
      </c>
      <c r="B10" s="4" t="s">
        <v>9</v>
      </c>
      <c r="C10" s="5"/>
      <c r="D10" s="5"/>
      <c r="E10" s="11"/>
      <c r="F10" s="5">
        <v>1631619</v>
      </c>
      <c r="G10" s="5">
        <f aca="true" t="shared" si="2" ref="G10:H12">F10*103%</f>
        <v>1680567.57</v>
      </c>
      <c r="H10" s="5">
        <f t="shared" si="2"/>
        <v>1730984.5971000001</v>
      </c>
      <c r="I10" s="5">
        <f aca="true" t="shared" si="3" ref="I10:N10">H10*103%</f>
        <v>1782914.135013</v>
      </c>
      <c r="J10" s="5">
        <f t="shared" si="3"/>
        <v>1836401.5590633901</v>
      </c>
      <c r="K10" s="5">
        <f t="shared" si="3"/>
        <v>1891493.6058352918</v>
      </c>
      <c r="L10" s="5">
        <f t="shared" si="3"/>
        <v>1948238.4140103506</v>
      </c>
      <c r="M10" s="5">
        <f t="shared" si="3"/>
        <v>2006685.5664306611</v>
      </c>
      <c r="N10" s="19">
        <f t="shared" si="3"/>
        <v>2066886.133423581</v>
      </c>
    </row>
    <row r="11" spans="1:14" ht="12.75">
      <c r="A11" s="71">
        <v>2</v>
      </c>
      <c r="B11" s="4" t="s">
        <v>10</v>
      </c>
      <c r="C11" s="5"/>
      <c r="D11" s="5"/>
      <c r="E11" s="11"/>
      <c r="F11" s="5">
        <v>369602</v>
      </c>
      <c r="G11" s="5">
        <f t="shared" si="2"/>
        <v>380690.06</v>
      </c>
      <c r="H11" s="5">
        <f t="shared" si="2"/>
        <v>392110.76180000004</v>
      </c>
      <c r="I11" s="5">
        <f aca="true" t="shared" si="4" ref="I11:N12">H11*103%</f>
        <v>403874.08465400006</v>
      </c>
      <c r="J11" s="5">
        <f t="shared" si="4"/>
        <v>415990.3071936201</v>
      </c>
      <c r="K11" s="5">
        <f t="shared" si="4"/>
        <v>428470.0164094287</v>
      </c>
      <c r="L11" s="5">
        <f t="shared" si="4"/>
        <v>441324.11690171156</v>
      </c>
      <c r="M11" s="5">
        <f t="shared" si="4"/>
        <v>454563.8404087629</v>
      </c>
      <c r="N11" s="19">
        <f t="shared" si="4"/>
        <v>468200.7556210258</v>
      </c>
    </row>
    <row r="12" spans="1:14" ht="25.5">
      <c r="A12" s="71">
        <v>3</v>
      </c>
      <c r="B12" s="53" t="s">
        <v>11</v>
      </c>
      <c r="C12" s="5"/>
      <c r="D12" s="5"/>
      <c r="E12" s="11"/>
      <c r="F12" s="5">
        <v>3344901</v>
      </c>
      <c r="G12" s="5">
        <v>3414348</v>
      </c>
      <c r="H12" s="5">
        <f t="shared" si="2"/>
        <v>3516778.44</v>
      </c>
      <c r="I12" s="5">
        <f t="shared" si="4"/>
        <v>3622281.7932</v>
      </c>
      <c r="J12" s="5">
        <f t="shared" si="4"/>
        <v>3730950.2469960004</v>
      </c>
      <c r="K12" s="5">
        <f t="shared" si="4"/>
        <v>3842878.7544058803</v>
      </c>
      <c r="L12" s="5">
        <f t="shared" si="4"/>
        <v>3958165.1170380567</v>
      </c>
      <c r="M12" s="5">
        <f t="shared" si="4"/>
        <v>4076910.0705491984</v>
      </c>
      <c r="N12" s="19">
        <f t="shared" si="4"/>
        <v>4199217.372665674</v>
      </c>
    </row>
    <row r="13" spans="1:14" ht="12.75" customHeight="1" hidden="1">
      <c r="A13" s="71"/>
      <c r="B13" s="4"/>
      <c r="C13" s="5"/>
      <c r="D13" s="5"/>
      <c r="E13" s="11"/>
      <c r="F13" s="5"/>
      <c r="G13" s="5">
        <f>F13*103%</f>
        <v>0</v>
      </c>
      <c r="H13" s="5"/>
      <c r="I13" s="5"/>
      <c r="J13" s="5"/>
      <c r="K13" s="5"/>
      <c r="L13" s="5"/>
      <c r="M13" s="5"/>
      <c r="N13" s="6"/>
    </row>
    <row r="14" spans="1:14" ht="12.75" customHeight="1" hidden="1">
      <c r="A14" s="71"/>
      <c r="B14" s="4"/>
      <c r="C14" s="5"/>
      <c r="D14" s="5"/>
      <c r="E14" s="11"/>
      <c r="F14" s="5"/>
      <c r="G14" s="5">
        <f>F14*103%</f>
        <v>0</v>
      </c>
      <c r="H14" s="5"/>
      <c r="I14" s="5"/>
      <c r="J14" s="7"/>
      <c r="K14" s="7"/>
      <c r="L14" s="7"/>
      <c r="M14" s="7"/>
      <c r="N14" s="6"/>
    </row>
    <row r="15" spans="1:14" ht="12.75">
      <c r="A15" s="71">
        <v>4</v>
      </c>
      <c r="B15" s="4" t="s">
        <v>12</v>
      </c>
      <c r="C15" s="5"/>
      <c r="D15" s="5"/>
      <c r="E15" s="11"/>
      <c r="F15" s="5">
        <v>887376</v>
      </c>
      <c r="G15" s="5">
        <f>F15*103%</f>
        <v>913997.28</v>
      </c>
      <c r="H15" s="5">
        <f aca="true" t="shared" si="5" ref="H15:N17">G15*103%</f>
        <v>941417.1984000001</v>
      </c>
      <c r="I15" s="5">
        <f t="shared" si="5"/>
        <v>969659.7143520002</v>
      </c>
      <c r="J15" s="5">
        <f t="shared" si="5"/>
        <v>998749.5057825602</v>
      </c>
      <c r="K15" s="5">
        <f t="shared" si="5"/>
        <v>1028711.9909560371</v>
      </c>
      <c r="L15" s="5">
        <f t="shared" si="5"/>
        <v>1059573.3506847182</v>
      </c>
      <c r="M15" s="5">
        <f t="shared" si="5"/>
        <v>1091360.5512052597</v>
      </c>
      <c r="N15" s="19">
        <f t="shared" si="5"/>
        <v>1124101.3677414176</v>
      </c>
    </row>
    <row r="16" spans="1:14" ht="12.75">
      <c r="A16" s="9" t="s">
        <v>13</v>
      </c>
      <c r="B16" s="10" t="s">
        <v>14</v>
      </c>
      <c r="C16" s="5"/>
      <c r="D16" s="5"/>
      <c r="E16" s="11"/>
      <c r="F16" s="5">
        <v>19702453</v>
      </c>
      <c r="G16" s="5">
        <f>F16*103%</f>
        <v>20293526.59</v>
      </c>
      <c r="H16" s="5">
        <f t="shared" si="5"/>
        <v>20902332.3877</v>
      </c>
      <c r="I16" s="5">
        <f t="shared" si="5"/>
        <v>21529402.359331</v>
      </c>
      <c r="J16" s="5">
        <f t="shared" si="5"/>
        <v>22175284.43011093</v>
      </c>
      <c r="K16" s="5">
        <f t="shared" si="5"/>
        <v>22840542.96301426</v>
      </c>
      <c r="L16" s="5">
        <f t="shared" si="5"/>
        <v>23525759.25190469</v>
      </c>
      <c r="M16" s="5">
        <f t="shared" si="5"/>
        <v>24231532.02946183</v>
      </c>
      <c r="N16" s="19">
        <f t="shared" si="5"/>
        <v>24958477.990345687</v>
      </c>
    </row>
    <row r="17" spans="1:14" ht="12.75">
      <c r="A17" s="9" t="s">
        <v>15</v>
      </c>
      <c r="B17" s="10" t="s">
        <v>16</v>
      </c>
      <c r="C17" s="5"/>
      <c r="D17" s="5"/>
      <c r="E17" s="11"/>
      <c r="F17" s="5">
        <v>4225535</v>
      </c>
      <c r="G17" s="5">
        <f>F17*103%</f>
        <v>4352301.05</v>
      </c>
      <c r="H17" s="5">
        <f t="shared" si="5"/>
        <v>4482870.0815</v>
      </c>
      <c r="I17" s="5">
        <f t="shared" si="5"/>
        <v>4617356.183945</v>
      </c>
      <c r="J17" s="5">
        <f t="shared" si="5"/>
        <v>4755876.869463351</v>
      </c>
      <c r="K17" s="5">
        <f t="shared" si="5"/>
        <v>4898553.1755472515</v>
      </c>
      <c r="L17" s="5">
        <f t="shared" si="5"/>
        <v>5045509.770813669</v>
      </c>
      <c r="M17" s="5">
        <f t="shared" si="5"/>
        <v>5196875.063938079</v>
      </c>
      <c r="N17" s="19">
        <f t="shared" si="5"/>
        <v>5352781.315856222</v>
      </c>
    </row>
    <row r="18" spans="1:14" ht="12.75">
      <c r="A18" s="9"/>
      <c r="B18" s="10" t="s">
        <v>17</v>
      </c>
      <c r="C18" s="4"/>
      <c r="D18" s="5"/>
      <c r="E18" s="11"/>
      <c r="F18" s="5"/>
      <c r="G18" s="5"/>
      <c r="H18" s="5"/>
      <c r="I18" s="5"/>
      <c r="J18" s="11"/>
      <c r="K18" s="11"/>
      <c r="L18" s="11"/>
      <c r="M18" s="11"/>
      <c r="N18" s="6"/>
    </row>
    <row r="19" spans="1:14" ht="8.25" customHeight="1" hidden="1">
      <c r="A19" s="9"/>
      <c r="B19" s="10"/>
      <c r="C19" s="5"/>
      <c r="D19" s="5"/>
      <c r="E19" s="11"/>
      <c r="F19" s="5"/>
      <c r="G19" s="5">
        <f>F19*103%</f>
        <v>0</v>
      </c>
      <c r="H19" s="5"/>
      <c r="I19" s="5"/>
      <c r="J19" s="11"/>
      <c r="K19" s="11"/>
      <c r="L19" s="11"/>
      <c r="M19" s="11"/>
      <c r="N19" s="6"/>
    </row>
    <row r="20" spans="1:14" ht="12.75">
      <c r="A20" s="9" t="s">
        <v>18</v>
      </c>
      <c r="B20" s="10" t="s">
        <v>16</v>
      </c>
      <c r="C20" s="5"/>
      <c r="D20" s="5"/>
      <c r="E20" s="11"/>
      <c r="F20" s="5">
        <v>680000</v>
      </c>
      <c r="G20" s="5">
        <f>F20*103%</f>
        <v>700400</v>
      </c>
      <c r="H20" s="5">
        <f aca="true" t="shared" si="6" ref="H20:N20">G20*103%</f>
        <v>721412</v>
      </c>
      <c r="I20" s="5">
        <f t="shared" si="6"/>
        <v>743054.36</v>
      </c>
      <c r="J20" s="5">
        <f t="shared" si="6"/>
        <v>765345.9908</v>
      </c>
      <c r="K20" s="5">
        <f t="shared" si="6"/>
        <v>788306.370524</v>
      </c>
      <c r="L20" s="5">
        <f t="shared" si="6"/>
        <v>811955.56163972</v>
      </c>
      <c r="M20" s="5">
        <f t="shared" si="6"/>
        <v>836314.2284889116</v>
      </c>
      <c r="N20" s="19">
        <f t="shared" si="6"/>
        <v>861403.655343579</v>
      </c>
    </row>
    <row r="21" spans="1:14" ht="12.75" customHeight="1">
      <c r="A21" s="9"/>
      <c r="B21" s="10" t="s">
        <v>19</v>
      </c>
      <c r="C21" s="5"/>
      <c r="D21" s="5"/>
      <c r="E21" s="11"/>
      <c r="F21" s="5"/>
      <c r="G21" s="5"/>
      <c r="H21" s="5"/>
      <c r="I21" s="5"/>
      <c r="J21" s="11"/>
      <c r="K21" s="11"/>
      <c r="L21" s="11"/>
      <c r="M21" s="11"/>
      <c r="N21" s="6"/>
    </row>
    <row r="22" spans="1:14" ht="13.5" customHeight="1" hidden="1">
      <c r="A22" s="9"/>
      <c r="B22" s="10"/>
      <c r="C22" s="5"/>
      <c r="D22" s="54"/>
      <c r="E22" s="11"/>
      <c r="F22" s="5"/>
      <c r="G22" s="5"/>
      <c r="H22" s="5"/>
      <c r="I22" s="5"/>
      <c r="J22" s="11"/>
      <c r="K22" s="11"/>
      <c r="L22" s="11"/>
      <c r="M22" s="11"/>
      <c r="N22" s="6"/>
    </row>
    <row r="23" spans="1:14" ht="13.5" customHeight="1" hidden="1">
      <c r="A23" s="9"/>
      <c r="B23" s="10"/>
      <c r="C23" s="5"/>
      <c r="D23" s="5"/>
      <c r="E23" s="11"/>
      <c r="F23" s="5"/>
      <c r="G23" s="5"/>
      <c r="H23" s="5"/>
      <c r="I23" s="5"/>
      <c r="J23" s="11"/>
      <c r="K23" s="11"/>
      <c r="L23" s="11"/>
      <c r="M23" s="11"/>
      <c r="N23" s="6"/>
    </row>
    <row r="24" spans="1:14" ht="13.5" customHeight="1" hidden="1">
      <c r="A24" s="9"/>
      <c r="B24" s="10"/>
      <c r="C24" s="5"/>
      <c r="D24" s="5"/>
      <c r="E24" s="11"/>
      <c r="F24" s="5"/>
      <c r="G24" s="5"/>
      <c r="H24" s="5"/>
      <c r="I24" s="5"/>
      <c r="J24" s="11"/>
      <c r="K24" s="11"/>
      <c r="L24" s="11"/>
      <c r="M24" s="11"/>
      <c r="N24" s="6"/>
    </row>
    <row r="25" spans="1:14" ht="12.75">
      <c r="A25" s="70">
        <v>3</v>
      </c>
      <c r="B25" s="10" t="s">
        <v>20</v>
      </c>
      <c r="C25" s="5"/>
      <c r="D25" s="5"/>
      <c r="E25" s="11"/>
      <c r="F25" s="14">
        <f aca="true" t="shared" si="7" ref="F25:N25">F26+F40+F46+F61</f>
        <v>31652116</v>
      </c>
      <c r="G25" s="14">
        <f t="shared" si="7"/>
        <v>31735831</v>
      </c>
      <c r="H25" s="14">
        <f t="shared" si="7"/>
        <v>32687905</v>
      </c>
      <c r="I25" s="14">
        <f t="shared" si="7"/>
        <v>33668543</v>
      </c>
      <c r="J25" s="14">
        <f t="shared" si="7"/>
        <v>34678599</v>
      </c>
      <c r="K25" s="14">
        <f t="shared" si="7"/>
        <v>35718957</v>
      </c>
      <c r="L25" s="14">
        <f t="shared" si="7"/>
        <v>36790526</v>
      </c>
      <c r="M25" s="14">
        <f t="shared" si="7"/>
        <v>37894241</v>
      </c>
      <c r="N25" s="15">
        <f t="shared" si="7"/>
        <v>39031069</v>
      </c>
    </row>
    <row r="26" spans="1:14" ht="12.75">
      <c r="A26" s="146" t="s">
        <v>21</v>
      </c>
      <c r="B26" s="148" t="s">
        <v>22</v>
      </c>
      <c r="C26" s="5"/>
      <c r="D26" s="5"/>
      <c r="E26" s="11"/>
      <c r="F26" s="151">
        <v>29248129</v>
      </c>
      <c r="G26" s="151">
        <v>30806484</v>
      </c>
      <c r="H26" s="151">
        <v>31794414</v>
      </c>
      <c r="I26" s="151">
        <v>32814967</v>
      </c>
      <c r="J26" s="151">
        <v>33890312</v>
      </c>
      <c r="K26" s="151">
        <v>35016518</v>
      </c>
      <c r="L26" s="151">
        <v>36473641</v>
      </c>
      <c r="M26" s="151">
        <v>37747082</v>
      </c>
      <c r="N26" s="154">
        <v>38893266</v>
      </c>
    </row>
    <row r="27" spans="1:14" ht="12.75">
      <c r="A27" s="147"/>
      <c r="B27" s="149"/>
      <c r="C27" s="5"/>
      <c r="D27" s="5"/>
      <c r="E27" s="11"/>
      <c r="F27" s="151"/>
      <c r="G27" s="151"/>
      <c r="H27" s="151"/>
      <c r="I27" s="151"/>
      <c r="J27" s="151"/>
      <c r="K27" s="151"/>
      <c r="L27" s="151"/>
      <c r="M27" s="151"/>
      <c r="N27" s="154"/>
    </row>
    <row r="28" spans="1:14" ht="13.5" customHeight="1" hidden="1">
      <c r="A28" s="71"/>
      <c r="B28" s="10"/>
      <c r="C28" s="5"/>
      <c r="D28" s="5"/>
      <c r="E28" s="11"/>
      <c r="F28" s="5"/>
      <c r="G28" s="5"/>
      <c r="H28" s="5"/>
      <c r="I28" s="5"/>
      <c r="J28" s="11"/>
      <c r="K28" s="11"/>
      <c r="L28" s="11"/>
      <c r="M28" s="11"/>
      <c r="N28" s="6"/>
    </row>
    <row r="29" spans="1:14" ht="12.75">
      <c r="A29" s="71"/>
      <c r="B29" s="22" t="s">
        <v>23</v>
      </c>
      <c r="C29" s="5"/>
      <c r="D29" s="5"/>
      <c r="E29" s="11"/>
      <c r="F29" s="5">
        <v>19441145</v>
      </c>
      <c r="G29" s="5">
        <f aca="true" t="shared" si="8" ref="G29:N29">F29*103%</f>
        <v>20024379.35</v>
      </c>
      <c r="H29" s="5">
        <f t="shared" si="8"/>
        <v>20625110.7305</v>
      </c>
      <c r="I29" s="5">
        <f t="shared" si="8"/>
        <v>21243864.052415002</v>
      </c>
      <c r="J29" s="5">
        <f t="shared" si="8"/>
        <v>21881179.973987453</v>
      </c>
      <c r="K29" s="5">
        <f t="shared" si="8"/>
        <v>22537615.373207077</v>
      </c>
      <c r="L29" s="5">
        <f t="shared" si="8"/>
        <v>23213743.83440329</v>
      </c>
      <c r="M29" s="5">
        <f t="shared" si="8"/>
        <v>23910156.14943539</v>
      </c>
      <c r="N29" s="19">
        <f t="shared" si="8"/>
        <v>24627460.833918452</v>
      </c>
    </row>
    <row r="30" spans="1:14" ht="15.75" customHeight="1">
      <c r="A30" s="12">
        <v>4</v>
      </c>
      <c r="B30" s="13" t="s">
        <v>24</v>
      </c>
      <c r="C30" s="5"/>
      <c r="D30" s="5"/>
      <c r="E30" s="11"/>
      <c r="F30" s="5">
        <f aca="true" t="shared" si="9" ref="F30:N30">F8+G7-F26</f>
        <v>1593357</v>
      </c>
      <c r="G30" s="5">
        <f t="shared" si="9"/>
        <v>929346.5500000007</v>
      </c>
      <c r="H30" s="5">
        <f t="shared" si="9"/>
        <v>893491.4664999992</v>
      </c>
      <c r="I30" s="5">
        <f t="shared" si="9"/>
        <v>853575.6304950044</v>
      </c>
      <c r="J30" s="5">
        <f t="shared" si="9"/>
        <v>788286.9094098583</v>
      </c>
      <c r="K30" s="5">
        <f t="shared" si="9"/>
        <v>702438.8766921461</v>
      </c>
      <c r="L30" s="5">
        <f t="shared" si="9"/>
        <v>316884.58299291134</v>
      </c>
      <c r="M30" s="5">
        <f t="shared" si="9"/>
        <v>147159.3504827097</v>
      </c>
      <c r="N30" s="19">
        <f t="shared" si="9"/>
        <v>137802.59099718928</v>
      </c>
    </row>
    <row r="31" spans="1:14" ht="13.5" customHeight="1" hidden="1">
      <c r="A31" s="12">
        <v>5</v>
      </c>
      <c r="B31" s="13" t="s">
        <v>25</v>
      </c>
      <c r="C31" s="5"/>
      <c r="D31" s="5"/>
      <c r="E31" s="11"/>
      <c r="F31" s="5">
        <f aca="true" t="shared" si="10" ref="F31:N31">F32+F46</f>
        <v>3054946</v>
      </c>
      <c r="G31" s="5">
        <f t="shared" si="10"/>
        <v>2876676</v>
      </c>
      <c r="H31" s="5">
        <f t="shared" si="10"/>
        <v>2747564</v>
      </c>
      <c r="I31" s="5">
        <f t="shared" si="10"/>
        <v>2667733</v>
      </c>
      <c r="J31" s="5">
        <f t="shared" si="10"/>
        <v>2327579</v>
      </c>
      <c r="K31" s="5">
        <f t="shared" si="10"/>
        <v>1967238</v>
      </c>
      <c r="L31" s="5">
        <f t="shared" si="10"/>
        <v>1182382</v>
      </c>
      <c r="M31" s="5">
        <f t="shared" si="10"/>
        <v>557930</v>
      </c>
      <c r="N31" s="19">
        <f t="shared" si="10"/>
        <v>539210</v>
      </c>
    </row>
    <row r="32" spans="1:14" ht="13.5" customHeight="1" hidden="1">
      <c r="A32" s="12" t="s">
        <v>26</v>
      </c>
      <c r="B32" s="13" t="s">
        <v>27</v>
      </c>
      <c r="C32" s="5"/>
      <c r="D32" s="14"/>
      <c r="E32" s="11"/>
      <c r="F32" s="14">
        <f aca="true" t="shared" si="11" ref="F32:N32">SUM(F33:F44)</f>
        <v>2761946</v>
      </c>
      <c r="G32" s="14">
        <f t="shared" si="11"/>
        <v>2660611</v>
      </c>
      <c r="H32" s="14">
        <f t="shared" si="11"/>
        <v>2570655</v>
      </c>
      <c r="I32" s="14">
        <f t="shared" si="11"/>
        <v>2530738</v>
      </c>
      <c r="J32" s="14">
        <f t="shared" si="11"/>
        <v>2225297</v>
      </c>
      <c r="K32" s="14">
        <f t="shared" si="11"/>
        <v>1897159</v>
      </c>
      <c r="L32" s="14">
        <f t="shared" si="11"/>
        <v>1151109</v>
      </c>
      <c r="M32" s="14">
        <f t="shared" si="11"/>
        <v>544383</v>
      </c>
      <c r="N32" s="15">
        <f t="shared" si="11"/>
        <v>535011</v>
      </c>
    </row>
    <row r="33" spans="1:14" ht="13.5" customHeight="1" hidden="1">
      <c r="A33" s="12"/>
      <c r="B33" s="16" t="s">
        <v>28</v>
      </c>
      <c r="C33" s="5"/>
      <c r="D33" s="5"/>
      <c r="E33" s="11"/>
      <c r="F33" s="5">
        <v>28700</v>
      </c>
      <c r="G33" s="5">
        <v>28700</v>
      </c>
      <c r="H33" s="5"/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</row>
    <row r="34" spans="1:14" ht="13.5" customHeight="1" hidden="1">
      <c r="A34" s="12"/>
      <c r="B34" s="16" t="s">
        <v>29</v>
      </c>
      <c r="C34" s="5"/>
      <c r="D34" s="5"/>
      <c r="E34" s="11"/>
      <c r="F34" s="5">
        <v>40175</v>
      </c>
      <c r="G34" s="5">
        <v>0</v>
      </c>
      <c r="H34" s="5">
        <v>0</v>
      </c>
      <c r="I34" s="5"/>
      <c r="J34" s="11">
        <v>0</v>
      </c>
      <c r="K34" s="11">
        <v>0</v>
      </c>
      <c r="L34" s="11">
        <v>0</v>
      </c>
      <c r="M34" s="11">
        <v>0</v>
      </c>
      <c r="N34" s="6"/>
    </row>
    <row r="35" spans="1:14" ht="13.5" customHeight="1" hidden="1">
      <c r="A35" s="12"/>
      <c r="B35" s="16" t="s">
        <v>30</v>
      </c>
      <c r="C35" s="5"/>
      <c r="D35" s="5"/>
      <c r="E35" s="11"/>
      <c r="F35" s="5">
        <v>133000</v>
      </c>
      <c r="G35" s="5">
        <v>133000</v>
      </c>
      <c r="H35" s="5">
        <v>133000</v>
      </c>
      <c r="I35" s="5">
        <v>133000</v>
      </c>
      <c r="J35" s="5">
        <v>133000</v>
      </c>
      <c r="K35" s="5">
        <v>133000</v>
      </c>
      <c r="L35" s="5">
        <v>133000</v>
      </c>
      <c r="M35" s="5">
        <v>0</v>
      </c>
      <c r="N35" s="17">
        <v>0</v>
      </c>
    </row>
    <row r="36" spans="1:14" ht="26.25" customHeight="1" hidden="1">
      <c r="A36" s="12"/>
      <c r="B36" s="18" t="s">
        <v>31</v>
      </c>
      <c r="C36" s="5"/>
      <c r="D36" s="5"/>
      <c r="E36" s="11"/>
      <c r="F36" s="5">
        <v>130000</v>
      </c>
      <c r="G36" s="5">
        <v>130000</v>
      </c>
      <c r="H36" s="5">
        <v>130000</v>
      </c>
      <c r="I36" s="5">
        <v>130000</v>
      </c>
      <c r="J36" s="5">
        <v>130000</v>
      </c>
      <c r="K36" s="5">
        <v>130000</v>
      </c>
      <c r="L36" s="5">
        <v>130000</v>
      </c>
      <c r="M36" s="5">
        <v>130000</v>
      </c>
      <c r="N36" s="19">
        <v>130000</v>
      </c>
    </row>
    <row r="37" spans="1:14" ht="13.5" customHeight="1" hidden="1">
      <c r="A37" s="12"/>
      <c r="B37" s="20"/>
      <c r="C37" s="5"/>
      <c r="D37" s="5"/>
      <c r="E37" s="11"/>
      <c r="F37" s="5"/>
      <c r="G37" s="5"/>
      <c r="H37" s="5"/>
      <c r="I37" s="5"/>
      <c r="J37" s="5"/>
      <c r="K37" s="5"/>
      <c r="L37" s="5"/>
      <c r="M37" s="5"/>
      <c r="N37" s="19"/>
    </row>
    <row r="38" spans="1:14" ht="39" customHeight="1" hidden="1">
      <c r="A38" s="12"/>
      <c r="B38" s="18" t="s">
        <v>32</v>
      </c>
      <c r="C38" s="11"/>
      <c r="D38" s="11"/>
      <c r="E38" s="11"/>
      <c r="F38" s="11">
        <v>60000</v>
      </c>
      <c r="G38" s="11">
        <v>60000</v>
      </c>
      <c r="H38" s="11">
        <v>60000</v>
      </c>
      <c r="I38" s="11">
        <v>60000</v>
      </c>
      <c r="J38" s="21">
        <v>0</v>
      </c>
      <c r="K38" s="21">
        <v>0</v>
      </c>
      <c r="L38" s="21">
        <v>0</v>
      </c>
      <c r="M38" s="21">
        <v>0</v>
      </c>
      <c r="N38" s="17">
        <v>0</v>
      </c>
    </row>
    <row r="39" spans="1:14" ht="12.75">
      <c r="A39" s="12">
        <v>5</v>
      </c>
      <c r="B39" s="55" t="s">
        <v>33</v>
      </c>
      <c r="C39" s="11"/>
      <c r="D39" s="11"/>
      <c r="E39" s="11"/>
      <c r="F39" s="56">
        <f aca="true" t="shared" si="12" ref="F39:N39">F40+F46</f>
        <v>985357</v>
      </c>
      <c r="G39" s="56">
        <f t="shared" si="12"/>
        <v>929347</v>
      </c>
      <c r="H39" s="56">
        <f t="shared" si="12"/>
        <v>893491</v>
      </c>
      <c r="I39" s="56">
        <f t="shared" si="12"/>
        <v>853576</v>
      </c>
      <c r="J39" s="56">
        <f t="shared" si="12"/>
        <v>788287</v>
      </c>
      <c r="K39" s="56">
        <f t="shared" si="12"/>
        <v>702439</v>
      </c>
      <c r="L39" s="56">
        <f t="shared" si="12"/>
        <v>316885</v>
      </c>
      <c r="M39" s="56">
        <f t="shared" si="12"/>
        <v>147159</v>
      </c>
      <c r="N39" s="72">
        <f t="shared" si="12"/>
        <v>137803</v>
      </c>
    </row>
    <row r="40" spans="1:14" ht="25.5">
      <c r="A40" s="12" t="s">
        <v>26</v>
      </c>
      <c r="B40" s="55" t="s">
        <v>34</v>
      </c>
      <c r="C40" s="11"/>
      <c r="D40" s="11"/>
      <c r="E40" s="11"/>
      <c r="F40" s="56">
        <f aca="true" t="shared" si="13" ref="F40:K40">SUM(F41:F45)</f>
        <v>692357</v>
      </c>
      <c r="G40" s="56">
        <f t="shared" si="13"/>
        <v>713282</v>
      </c>
      <c r="H40" s="56">
        <f t="shared" si="13"/>
        <v>716582</v>
      </c>
      <c r="I40" s="56">
        <f t="shared" si="13"/>
        <v>716581</v>
      </c>
      <c r="J40" s="56">
        <f t="shared" si="13"/>
        <v>686005</v>
      </c>
      <c r="K40" s="56">
        <f t="shared" si="13"/>
        <v>632360</v>
      </c>
      <c r="L40" s="56">
        <v>285612</v>
      </c>
      <c r="M40" s="56">
        <v>133612</v>
      </c>
      <c r="N40" s="72">
        <v>133604</v>
      </c>
    </row>
    <row r="41" spans="1:14" ht="25.5" customHeight="1">
      <c r="A41" s="12">
        <v>1</v>
      </c>
      <c r="B41" s="18" t="s">
        <v>49</v>
      </c>
      <c r="C41" s="11"/>
      <c r="D41" s="11"/>
      <c r="E41" s="11"/>
      <c r="F41" s="7">
        <v>692357</v>
      </c>
      <c r="G41" s="7">
        <v>652182</v>
      </c>
      <c r="H41" s="7">
        <v>623482</v>
      </c>
      <c r="I41" s="7">
        <v>623481</v>
      </c>
      <c r="J41" s="7">
        <v>473905</v>
      </c>
      <c r="K41" s="7">
        <v>285612</v>
      </c>
      <c r="L41" s="7">
        <v>285612</v>
      </c>
      <c r="M41" s="7">
        <v>133612</v>
      </c>
      <c r="N41" s="48">
        <v>133604</v>
      </c>
    </row>
    <row r="42" spans="1:14" ht="13.5" customHeight="1" hidden="1">
      <c r="A42" s="73"/>
      <c r="B42" s="57"/>
      <c r="C42" s="58"/>
      <c r="D42" s="22"/>
      <c r="E42" s="11"/>
      <c r="F42" s="22"/>
      <c r="G42" s="22"/>
      <c r="H42" s="22"/>
      <c r="I42" s="22"/>
      <c r="J42" s="59">
        <v>0</v>
      </c>
      <c r="K42" s="59">
        <v>0</v>
      </c>
      <c r="L42" s="59">
        <v>0</v>
      </c>
      <c r="M42" s="59">
        <v>0</v>
      </c>
      <c r="N42" s="74">
        <v>0</v>
      </c>
    </row>
    <row r="43" spans="1:14" ht="13.5" customHeight="1" hidden="1">
      <c r="A43" s="73"/>
      <c r="B43" s="57"/>
      <c r="C43" s="58"/>
      <c r="D43" s="22"/>
      <c r="E43" s="11"/>
      <c r="F43" s="22"/>
      <c r="G43" s="22"/>
      <c r="H43" s="22"/>
      <c r="I43" s="22"/>
      <c r="J43" s="59"/>
      <c r="K43" s="59"/>
      <c r="L43" s="59"/>
      <c r="M43" s="59"/>
      <c r="N43" s="74"/>
    </row>
    <row r="44" spans="1:14" ht="26.25" customHeight="1">
      <c r="A44" s="12">
        <v>2</v>
      </c>
      <c r="B44" s="18" t="s">
        <v>51</v>
      </c>
      <c r="C44" s="11"/>
      <c r="D44" s="11"/>
      <c r="E44" s="11"/>
      <c r="F44" s="59">
        <v>0</v>
      </c>
      <c r="G44" s="59">
        <v>14100</v>
      </c>
      <c r="H44" s="59">
        <v>14100</v>
      </c>
      <c r="I44" s="59">
        <v>14100</v>
      </c>
      <c r="J44" s="59">
        <v>14100</v>
      </c>
      <c r="K44" s="59">
        <v>13748</v>
      </c>
      <c r="L44" s="59">
        <v>0</v>
      </c>
      <c r="M44" s="59">
        <v>0</v>
      </c>
      <c r="N44" s="74">
        <v>0</v>
      </c>
    </row>
    <row r="45" spans="1:14" ht="23.25" customHeight="1">
      <c r="A45" s="12">
        <v>3</v>
      </c>
      <c r="B45" s="18" t="s">
        <v>50</v>
      </c>
      <c r="C45" s="11"/>
      <c r="D45" s="11"/>
      <c r="E45" s="11"/>
      <c r="F45" s="21">
        <v>0</v>
      </c>
      <c r="G45" s="21">
        <v>47000</v>
      </c>
      <c r="H45" s="21">
        <v>79000</v>
      </c>
      <c r="I45" s="21">
        <v>79000</v>
      </c>
      <c r="J45" s="21">
        <v>198000</v>
      </c>
      <c r="K45" s="21">
        <v>333000</v>
      </c>
      <c r="L45" s="21">
        <v>0</v>
      </c>
      <c r="M45" s="21">
        <v>0</v>
      </c>
      <c r="N45" s="17">
        <v>0</v>
      </c>
    </row>
    <row r="46" spans="1:14" ht="12.75">
      <c r="A46" s="12" t="s">
        <v>35</v>
      </c>
      <c r="B46" s="13" t="s">
        <v>36</v>
      </c>
      <c r="C46" s="5"/>
      <c r="D46" s="14"/>
      <c r="E46" s="11"/>
      <c r="F46" s="14">
        <f>SUM(F54:F56)</f>
        <v>293000</v>
      </c>
      <c r="G46" s="14">
        <f aca="true" t="shared" si="14" ref="G46:N46">SUM(G54:G56)</f>
        <v>216065</v>
      </c>
      <c r="H46" s="14">
        <f t="shared" si="14"/>
        <v>176909</v>
      </c>
      <c r="I46" s="14">
        <f t="shared" si="14"/>
        <v>136995</v>
      </c>
      <c r="J46" s="14">
        <f t="shared" si="14"/>
        <v>102282</v>
      </c>
      <c r="K46" s="14">
        <f t="shared" si="14"/>
        <v>70079</v>
      </c>
      <c r="L46" s="14">
        <f t="shared" si="14"/>
        <v>31273</v>
      </c>
      <c r="M46" s="14">
        <f t="shared" si="14"/>
        <v>13547</v>
      </c>
      <c r="N46" s="14">
        <f t="shared" si="14"/>
        <v>4199</v>
      </c>
    </row>
    <row r="47" spans="1:14" ht="12.75" customHeight="1" hidden="1">
      <c r="A47" s="12"/>
      <c r="B47" s="16"/>
      <c r="C47" s="5"/>
      <c r="D47" s="5"/>
      <c r="E47" s="11"/>
      <c r="F47" s="5"/>
      <c r="G47" s="5"/>
      <c r="H47" s="5"/>
      <c r="I47" s="5"/>
      <c r="J47" s="11"/>
      <c r="K47" s="11"/>
      <c r="L47" s="11"/>
      <c r="M47" s="11"/>
      <c r="N47" s="6"/>
    </row>
    <row r="48" spans="1:14" ht="15" customHeight="1" hidden="1">
      <c r="A48" s="12"/>
      <c r="B48" s="18"/>
      <c r="C48" s="5"/>
      <c r="D48" s="5"/>
      <c r="E48" s="11"/>
      <c r="F48" s="5"/>
      <c r="G48" s="5"/>
      <c r="H48" s="5"/>
      <c r="I48" s="5"/>
      <c r="J48" s="11"/>
      <c r="K48" s="11"/>
      <c r="L48" s="11"/>
      <c r="M48" s="11"/>
      <c r="N48" s="6"/>
    </row>
    <row r="49" spans="1:14" ht="12.75" customHeight="1" hidden="1">
      <c r="A49" s="12"/>
      <c r="B49" s="11"/>
      <c r="C49" s="5"/>
      <c r="D49" s="5"/>
      <c r="E49" s="11"/>
      <c r="F49" s="5"/>
      <c r="G49" s="5"/>
      <c r="H49" s="5"/>
      <c r="I49" s="5"/>
      <c r="J49" s="11"/>
      <c r="K49" s="11"/>
      <c r="L49" s="11"/>
      <c r="M49" s="11"/>
      <c r="N49" s="6"/>
    </row>
    <row r="50" spans="1:14" ht="12.75" customHeight="1" hidden="1">
      <c r="A50" s="12"/>
      <c r="B50" s="22"/>
      <c r="C50" s="5"/>
      <c r="D50" s="5"/>
      <c r="E50" s="11"/>
      <c r="F50" s="5"/>
      <c r="G50" s="5"/>
      <c r="H50" s="5"/>
      <c r="I50" s="5"/>
      <c r="J50" s="11"/>
      <c r="K50" s="11"/>
      <c r="L50" s="21"/>
      <c r="M50" s="11"/>
      <c r="N50" s="23"/>
    </row>
    <row r="51" spans="1:14" ht="12.75" customHeight="1" hidden="1">
      <c r="A51" s="12"/>
      <c r="B51" s="22"/>
      <c r="C51" s="5"/>
      <c r="D51" s="5"/>
      <c r="E51" s="11"/>
      <c r="F51" s="5"/>
      <c r="G51" s="5"/>
      <c r="H51" s="5"/>
      <c r="I51" s="5"/>
      <c r="J51" s="11"/>
      <c r="K51" s="11"/>
      <c r="L51" s="21"/>
      <c r="M51" s="11"/>
      <c r="N51" s="23"/>
    </row>
    <row r="52" spans="1:14" ht="12.75" customHeight="1" hidden="1">
      <c r="A52" s="12"/>
      <c r="B52" s="22"/>
      <c r="C52" s="5"/>
      <c r="D52" s="5"/>
      <c r="E52" s="11"/>
      <c r="F52" s="5"/>
      <c r="G52" s="5"/>
      <c r="H52" s="5"/>
      <c r="I52" s="5"/>
      <c r="J52" s="11"/>
      <c r="K52" s="11"/>
      <c r="L52" s="21"/>
      <c r="M52" s="11"/>
      <c r="N52" s="23"/>
    </row>
    <row r="53" spans="1:14" ht="12.75" customHeight="1" hidden="1">
      <c r="A53" s="12"/>
      <c r="B53" s="16"/>
      <c r="C53" s="11"/>
      <c r="D53" s="21"/>
      <c r="E53" s="11"/>
      <c r="F53" s="21"/>
      <c r="G53" s="21"/>
      <c r="H53" s="21"/>
      <c r="I53" s="21"/>
      <c r="J53" s="11"/>
      <c r="K53" s="11"/>
      <c r="L53" s="11"/>
      <c r="M53" s="11"/>
      <c r="N53" s="6"/>
    </row>
    <row r="54" spans="1:14" ht="25.5">
      <c r="A54" s="12">
        <v>1</v>
      </c>
      <c r="B54" s="18" t="s">
        <v>49</v>
      </c>
      <c r="C54" s="11"/>
      <c r="D54" s="21"/>
      <c r="E54" s="11"/>
      <c r="F54" s="21">
        <v>253592</v>
      </c>
      <c r="G54" s="21">
        <v>168842</v>
      </c>
      <c r="H54" s="21">
        <v>133240</v>
      </c>
      <c r="I54" s="21">
        <v>98685</v>
      </c>
      <c r="J54" s="7">
        <v>69640</v>
      </c>
      <c r="K54" s="7">
        <v>48999</v>
      </c>
      <c r="L54" s="7">
        <v>31273</v>
      </c>
      <c r="M54" s="7">
        <v>13547</v>
      </c>
      <c r="N54" s="48">
        <v>4199</v>
      </c>
    </row>
    <row r="55" spans="1:14" ht="28.5" customHeight="1">
      <c r="A55" s="12">
        <v>2</v>
      </c>
      <c r="B55" s="18" t="s">
        <v>57</v>
      </c>
      <c r="C55" s="11"/>
      <c r="D55" s="21"/>
      <c r="E55" s="11"/>
      <c r="F55" s="21">
        <v>1500</v>
      </c>
      <c r="G55" s="21">
        <v>2200</v>
      </c>
      <c r="H55" s="21">
        <v>1700</v>
      </c>
      <c r="I55" s="21">
        <v>1200</v>
      </c>
      <c r="J55" s="7">
        <v>1000</v>
      </c>
      <c r="K55" s="7">
        <v>600</v>
      </c>
      <c r="L55" s="7"/>
      <c r="M55" s="7"/>
      <c r="N55" s="48"/>
    </row>
    <row r="56" spans="1:14" ht="30" customHeight="1">
      <c r="A56" s="12">
        <v>3</v>
      </c>
      <c r="B56" s="18" t="s">
        <v>50</v>
      </c>
      <c r="C56" s="11"/>
      <c r="D56" s="21"/>
      <c r="E56" s="11"/>
      <c r="F56" s="21">
        <v>37908</v>
      </c>
      <c r="G56" s="21">
        <v>45023</v>
      </c>
      <c r="H56" s="21">
        <v>41969</v>
      </c>
      <c r="I56" s="21">
        <v>37110</v>
      </c>
      <c r="J56" s="7">
        <v>31642</v>
      </c>
      <c r="K56" s="7">
        <v>20480</v>
      </c>
      <c r="L56" s="7"/>
      <c r="M56" s="7"/>
      <c r="N56" s="48"/>
    </row>
    <row r="57" spans="1:14" ht="30" customHeight="1" hidden="1">
      <c r="A57" s="12"/>
      <c r="B57" s="60"/>
      <c r="C57" s="11"/>
      <c r="D57" s="21"/>
      <c r="E57" s="11"/>
      <c r="F57" s="21"/>
      <c r="G57" s="21"/>
      <c r="H57" s="21"/>
      <c r="I57" s="21"/>
      <c r="J57" s="11"/>
      <c r="K57" s="11"/>
      <c r="L57" s="11"/>
      <c r="M57" s="11"/>
      <c r="N57" s="6"/>
    </row>
    <row r="58" spans="1:14" ht="27.75" customHeight="1">
      <c r="A58" s="75" t="s">
        <v>37</v>
      </c>
      <c r="B58" s="55" t="s">
        <v>38</v>
      </c>
      <c r="C58" s="61"/>
      <c r="D58" s="61"/>
      <c r="E58" s="11"/>
      <c r="F58" s="62">
        <f aca="true" t="shared" si="15" ref="F58:N58">F40+F46</f>
        <v>985357</v>
      </c>
      <c r="G58" s="62">
        <f t="shared" si="15"/>
        <v>929347</v>
      </c>
      <c r="H58" s="62">
        <f t="shared" si="15"/>
        <v>893491</v>
      </c>
      <c r="I58" s="62">
        <f t="shared" si="15"/>
        <v>853576</v>
      </c>
      <c r="J58" s="62">
        <f t="shared" si="15"/>
        <v>788287</v>
      </c>
      <c r="K58" s="62">
        <f t="shared" si="15"/>
        <v>702439</v>
      </c>
      <c r="L58" s="62">
        <f t="shared" si="15"/>
        <v>316885</v>
      </c>
      <c r="M58" s="62">
        <f t="shared" si="15"/>
        <v>147159</v>
      </c>
      <c r="N58" s="76">
        <f t="shared" si="15"/>
        <v>137803</v>
      </c>
    </row>
    <row r="59" spans="1:14" ht="12.75">
      <c r="A59" s="77" t="s">
        <v>39</v>
      </c>
      <c r="B59" s="13" t="s">
        <v>40</v>
      </c>
      <c r="C59" s="11"/>
      <c r="D59" s="11"/>
      <c r="E59" s="11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6"/>
    </row>
    <row r="60" spans="1:14" ht="12.75">
      <c r="A60" s="12">
        <v>6</v>
      </c>
      <c r="B60" s="13" t="s">
        <v>41</v>
      </c>
      <c r="C60" s="5"/>
      <c r="D60" s="5"/>
      <c r="E60" s="11"/>
      <c r="F60" s="14">
        <f aca="true" t="shared" si="16" ref="F60:N60">F30-F39</f>
        <v>608000</v>
      </c>
      <c r="G60" s="14">
        <f t="shared" si="16"/>
        <v>-0.44999999925494194</v>
      </c>
      <c r="H60" s="14">
        <f t="shared" si="16"/>
        <v>0.466499999165535</v>
      </c>
      <c r="I60" s="14">
        <f t="shared" si="16"/>
        <v>-0.36950499564409256</v>
      </c>
      <c r="J60" s="14">
        <f t="shared" si="16"/>
        <v>-0.09059014171361923</v>
      </c>
      <c r="K60" s="14">
        <f t="shared" si="16"/>
        <v>-0.12330785393714905</v>
      </c>
      <c r="L60" s="14">
        <f t="shared" si="16"/>
        <v>-0.41700708866119385</v>
      </c>
      <c r="M60" s="14">
        <f t="shared" si="16"/>
        <v>0.3504827097058296</v>
      </c>
      <c r="N60" s="15">
        <f t="shared" si="16"/>
        <v>-0.40900281071662903</v>
      </c>
    </row>
    <row r="61" spans="1:14" ht="12.75">
      <c r="A61" s="12">
        <v>7</v>
      </c>
      <c r="B61" s="13" t="s">
        <v>42</v>
      </c>
      <c r="C61" s="5"/>
      <c r="D61" s="5"/>
      <c r="E61" s="11"/>
      <c r="F61" s="5">
        <v>1418630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19">
        <v>0</v>
      </c>
    </row>
    <row r="62" spans="1:14" ht="12.75">
      <c r="A62" s="12">
        <v>8</v>
      </c>
      <c r="B62" s="13" t="s">
        <v>43</v>
      </c>
      <c r="C62" s="5"/>
      <c r="D62" s="5"/>
      <c r="E62" s="11"/>
      <c r="F62" s="63">
        <f>F61-F60</f>
        <v>810630</v>
      </c>
      <c r="G62" s="5">
        <v>0</v>
      </c>
      <c r="H62" s="5">
        <v>0</v>
      </c>
      <c r="I62" s="54">
        <v>0</v>
      </c>
      <c r="J62" s="5">
        <v>0</v>
      </c>
      <c r="K62" s="5">
        <v>0</v>
      </c>
      <c r="L62" s="5">
        <v>0</v>
      </c>
      <c r="M62" s="5">
        <v>0</v>
      </c>
      <c r="N62" s="19">
        <v>0</v>
      </c>
    </row>
    <row r="63" spans="1:14" ht="12.75">
      <c r="A63" s="12"/>
      <c r="B63" s="16" t="s">
        <v>44</v>
      </c>
      <c r="C63" s="5"/>
      <c r="D63" s="5"/>
      <c r="E63" s="11"/>
      <c r="F63" s="5">
        <v>100000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9">
        <v>0</v>
      </c>
    </row>
    <row r="64" spans="1:14" ht="25.5">
      <c r="A64" s="12"/>
      <c r="B64" s="57" t="s">
        <v>51</v>
      </c>
      <c r="C64" s="5"/>
      <c r="D64" s="5"/>
      <c r="E64" s="11"/>
      <c r="F64" s="49">
        <v>70148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19">
        <v>0</v>
      </c>
    </row>
    <row r="65" spans="1:14" ht="12.75">
      <c r="A65" s="12"/>
      <c r="B65" s="24" t="s">
        <v>52</v>
      </c>
      <c r="C65" s="5"/>
      <c r="D65" s="5"/>
      <c r="E65" s="11"/>
      <c r="F65" s="5">
        <v>556000</v>
      </c>
      <c r="G65" s="5"/>
      <c r="H65" s="5"/>
      <c r="I65" s="5"/>
      <c r="J65" s="5"/>
      <c r="K65" s="5"/>
      <c r="L65" s="5"/>
      <c r="M65" s="5"/>
      <c r="N65" s="19"/>
    </row>
    <row r="66" spans="1:14" ht="12.75">
      <c r="A66" s="12"/>
      <c r="B66" s="24" t="s">
        <v>53</v>
      </c>
      <c r="C66" s="5"/>
      <c r="D66" s="5"/>
      <c r="E66" s="11"/>
      <c r="F66" s="5">
        <v>80000</v>
      </c>
      <c r="G66" s="5"/>
      <c r="H66" s="5"/>
      <c r="I66" s="5"/>
      <c r="J66" s="5"/>
      <c r="K66" s="5"/>
      <c r="L66" s="5"/>
      <c r="M66" s="5"/>
      <c r="N66" s="19"/>
    </row>
    <row r="67" spans="1:14" ht="12.75">
      <c r="A67" s="12"/>
      <c r="B67" s="64" t="s">
        <v>45</v>
      </c>
      <c r="C67" s="65"/>
      <c r="D67" s="65"/>
      <c r="E67" s="66"/>
      <c r="F67" s="65">
        <v>4482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9">
        <v>0</v>
      </c>
    </row>
    <row r="68" spans="1:14" ht="28.5" customHeight="1" thickBot="1">
      <c r="A68" s="78">
        <v>9</v>
      </c>
      <c r="B68" s="79" t="s">
        <v>46</v>
      </c>
      <c r="C68" s="80"/>
      <c r="D68" s="81"/>
      <c r="E68" s="8"/>
      <c r="F68" s="81">
        <f aca="true" t="shared" si="17" ref="F68:N68">F58/F8*100</f>
        <v>3.194907664306448</v>
      </c>
      <c r="G68" s="81">
        <f t="shared" si="17"/>
        <v>2.9283840501221734</v>
      </c>
      <c r="H68" s="81">
        <f t="shared" si="17"/>
        <v>2.733399363613826</v>
      </c>
      <c r="I68" s="81">
        <f t="shared" si="17"/>
        <v>2.535232989939044</v>
      </c>
      <c r="J68" s="81">
        <f t="shared" si="17"/>
        <v>2.273122400530727</v>
      </c>
      <c r="K68" s="81">
        <f t="shared" si="17"/>
        <v>1.9665719870402085</v>
      </c>
      <c r="L68" s="81">
        <f t="shared" si="17"/>
        <v>0.8613222969189813</v>
      </c>
      <c r="M68" s="81">
        <f t="shared" si="17"/>
        <v>0.3883413277466906</v>
      </c>
      <c r="N68" s="82">
        <f t="shared" si="17"/>
        <v>0.35305976744839956</v>
      </c>
    </row>
    <row r="69" spans="1:14" ht="31.5" customHeight="1">
      <c r="A69" s="25"/>
      <c r="B69" s="26"/>
      <c r="C69" s="27"/>
      <c r="D69" s="27"/>
      <c r="E69" s="27"/>
      <c r="F69" s="28"/>
      <c r="G69" s="27"/>
      <c r="H69" s="27"/>
      <c r="I69" s="27"/>
      <c r="J69" s="153" t="s">
        <v>47</v>
      </c>
      <c r="K69" s="153"/>
      <c r="L69" s="153"/>
      <c r="M69" s="153"/>
      <c r="N69" s="153"/>
    </row>
    <row r="70" spans="10:13" ht="21" customHeight="1">
      <c r="J70" s="152" t="s">
        <v>48</v>
      </c>
      <c r="K70" s="152"/>
      <c r="L70" s="152"/>
      <c r="M70" s="152"/>
    </row>
    <row r="73" spans="11:14" ht="12.75">
      <c r="K73" s="155"/>
      <c r="L73" s="155"/>
      <c r="M73" s="155"/>
      <c r="N73" s="155"/>
    </row>
    <row r="78" spans="1:10" ht="12.75">
      <c r="A78" s="1"/>
      <c r="B78" s="1"/>
      <c r="C78" s="1"/>
      <c r="D78" s="1"/>
      <c r="E78" s="1"/>
      <c r="F78" s="1"/>
      <c r="G78" s="2"/>
      <c r="H78" s="2"/>
      <c r="I78" s="3"/>
      <c r="J78" s="3"/>
    </row>
    <row r="79" spans="1:15" ht="12.75">
      <c r="A79" s="29"/>
      <c r="B79" s="29"/>
      <c r="C79" s="29"/>
      <c r="D79" s="29"/>
      <c r="E79" s="29"/>
      <c r="F79" s="29"/>
      <c r="G79" s="29"/>
      <c r="H79" s="30"/>
      <c r="I79" s="30"/>
      <c r="J79" s="30"/>
      <c r="K79" s="28"/>
      <c r="L79" s="28"/>
      <c r="M79" s="28"/>
      <c r="N79" s="28"/>
      <c r="O79" s="28"/>
    </row>
    <row r="80" spans="1:15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28"/>
      <c r="L80" s="28"/>
      <c r="M80" s="28"/>
      <c r="N80" s="28"/>
      <c r="O80" s="28"/>
    </row>
    <row r="81" spans="1:15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28"/>
      <c r="L81" s="28"/>
      <c r="M81" s="28"/>
      <c r="N81" s="28"/>
      <c r="O81" s="28"/>
    </row>
    <row r="82" spans="1:15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28"/>
      <c r="L82" s="28"/>
      <c r="M82" s="28"/>
      <c r="N82" s="28"/>
      <c r="O82" s="28"/>
    </row>
    <row r="83" spans="1:15" ht="12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12.75">
      <c r="A84" s="29"/>
      <c r="B84" s="29"/>
      <c r="C84" s="31"/>
      <c r="D84" s="32"/>
      <c r="E84" s="32"/>
      <c r="F84" s="31"/>
      <c r="G84" s="31"/>
      <c r="H84" s="31"/>
      <c r="I84" s="31"/>
      <c r="J84" s="31"/>
      <c r="K84" s="28"/>
      <c r="L84" s="28"/>
      <c r="M84" s="28"/>
      <c r="N84" s="28"/>
      <c r="O84" s="28"/>
    </row>
    <row r="85" spans="1:15" ht="12.75">
      <c r="A85" s="33"/>
      <c r="B85" s="2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>
      <c r="A86" s="34"/>
      <c r="B86" s="2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>
      <c r="A87" s="30"/>
      <c r="B87" s="30"/>
      <c r="C87" s="27"/>
      <c r="D87" s="27"/>
      <c r="E87" s="27"/>
      <c r="F87" s="27"/>
      <c r="G87" s="27"/>
      <c r="H87" s="27"/>
      <c r="I87" s="27"/>
      <c r="J87" s="27"/>
      <c r="K87" s="35"/>
      <c r="L87" s="35"/>
      <c r="M87" s="35"/>
      <c r="N87" s="35"/>
      <c r="O87" s="35"/>
    </row>
    <row r="88" spans="1:15" ht="12.75">
      <c r="A88" s="30"/>
      <c r="B88" s="30"/>
      <c r="C88" s="27"/>
      <c r="D88" s="27"/>
      <c r="E88" s="27"/>
      <c r="F88" s="27"/>
      <c r="G88" s="27"/>
      <c r="H88" s="27"/>
      <c r="I88" s="27"/>
      <c r="J88" s="27"/>
      <c r="K88" s="35"/>
      <c r="L88" s="35"/>
      <c r="M88" s="35"/>
      <c r="N88" s="35"/>
      <c r="O88" s="35"/>
    </row>
    <row r="89" spans="1:15" ht="12.75">
      <c r="A89" s="30"/>
      <c r="B89" s="30"/>
      <c r="C89" s="27"/>
      <c r="D89" s="27"/>
      <c r="E89" s="27"/>
      <c r="F89" s="27"/>
      <c r="G89" s="27"/>
      <c r="H89" s="27"/>
      <c r="I89" s="27"/>
      <c r="J89" s="27"/>
      <c r="K89" s="35"/>
      <c r="L89" s="35"/>
      <c r="M89" s="35"/>
      <c r="N89" s="35"/>
      <c r="O89" s="35"/>
    </row>
    <row r="90" spans="1:15" ht="12.75">
      <c r="A90" s="30"/>
      <c r="B90" s="30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8"/>
    </row>
    <row r="91" spans="1:15" ht="12.75">
      <c r="A91" s="30"/>
      <c r="B91" s="30"/>
      <c r="C91" s="27"/>
      <c r="D91" s="27"/>
      <c r="E91" s="27"/>
      <c r="F91" s="27"/>
      <c r="G91" s="27"/>
      <c r="H91" s="27"/>
      <c r="I91" s="27"/>
      <c r="J91" s="27"/>
      <c r="K91" s="35"/>
      <c r="L91" s="35"/>
      <c r="M91" s="35"/>
      <c r="N91" s="35"/>
      <c r="O91" s="28"/>
    </row>
    <row r="92" spans="1:15" ht="12.75">
      <c r="A92" s="30"/>
      <c r="B92" s="30"/>
      <c r="C92" s="27"/>
      <c r="D92" s="27"/>
      <c r="E92" s="27"/>
      <c r="F92" s="27"/>
      <c r="G92" s="27"/>
      <c r="H92" s="27"/>
      <c r="I92" s="27"/>
      <c r="J92" s="27"/>
      <c r="K92" s="35"/>
      <c r="L92" s="35"/>
      <c r="M92" s="35"/>
      <c r="N92" s="35"/>
      <c r="O92" s="35"/>
    </row>
    <row r="93" spans="1:15" ht="12.75">
      <c r="A93" s="34"/>
      <c r="B93" s="2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>
      <c r="A94" s="34"/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34"/>
      <c r="B95" s="29"/>
      <c r="C95" s="30"/>
      <c r="D95" s="27"/>
      <c r="E95" s="27"/>
      <c r="F95" s="27"/>
      <c r="G95" s="27"/>
      <c r="H95" s="27"/>
      <c r="I95" s="27"/>
      <c r="J95" s="27"/>
      <c r="K95" s="28"/>
      <c r="L95" s="28"/>
      <c r="M95" s="28"/>
      <c r="N95" s="28"/>
      <c r="O95" s="28"/>
    </row>
    <row r="96" spans="1:15" ht="12.75">
      <c r="A96" s="34"/>
      <c r="B96" s="29"/>
      <c r="C96" s="27"/>
      <c r="D96" s="27"/>
      <c r="E96" s="27"/>
      <c r="F96" s="27"/>
      <c r="G96" s="27"/>
      <c r="H96" s="27"/>
      <c r="I96" s="27"/>
      <c r="J96" s="27"/>
      <c r="K96" s="28"/>
      <c r="L96" s="28"/>
      <c r="M96" s="28"/>
      <c r="N96" s="28"/>
      <c r="O96" s="28"/>
    </row>
    <row r="97" spans="1:15" ht="12.75">
      <c r="A97" s="34"/>
      <c r="B97" s="2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34"/>
      <c r="B98" s="29"/>
      <c r="C98" s="27"/>
      <c r="D98" s="27"/>
      <c r="E98" s="27"/>
      <c r="F98" s="27"/>
      <c r="G98" s="27"/>
      <c r="H98" s="27"/>
      <c r="I98" s="27"/>
      <c r="J98" s="27"/>
      <c r="K98" s="28"/>
      <c r="L98" s="28"/>
      <c r="M98" s="28"/>
      <c r="N98" s="28"/>
      <c r="O98" s="28"/>
    </row>
    <row r="99" spans="1:15" ht="12.75">
      <c r="A99" s="34"/>
      <c r="B99" s="29"/>
      <c r="C99" s="27"/>
      <c r="D99" s="36"/>
      <c r="E99" s="36"/>
      <c r="F99" s="27"/>
      <c r="G99" s="27"/>
      <c r="H99" s="27"/>
      <c r="I99" s="27"/>
      <c r="J99" s="27"/>
      <c r="K99" s="28"/>
      <c r="L99" s="28"/>
      <c r="M99" s="28"/>
      <c r="N99" s="28"/>
      <c r="O99" s="28"/>
    </row>
    <row r="100" spans="1:15" ht="12.75">
      <c r="A100" s="34"/>
      <c r="B100" s="29"/>
      <c r="C100" s="27"/>
      <c r="D100" s="27"/>
      <c r="E100" s="27"/>
      <c r="F100" s="27"/>
      <c r="G100" s="27"/>
      <c r="H100" s="27"/>
      <c r="I100" s="27"/>
      <c r="J100" s="27"/>
      <c r="K100" s="28"/>
      <c r="L100" s="28"/>
      <c r="M100" s="28"/>
      <c r="N100" s="28"/>
      <c r="O100" s="28"/>
    </row>
    <row r="101" spans="1:15" ht="12.75">
      <c r="A101" s="34"/>
      <c r="B101" s="29"/>
      <c r="C101" s="27"/>
      <c r="D101" s="27"/>
      <c r="E101" s="27"/>
      <c r="F101" s="27"/>
      <c r="G101" s="27"/>
      <c r="H101" s="27"/>
      <c r="I101" s="27"/>
      <c r="J101" s="27"/>
      <c r="K101" s="28"/>
      <c r="L101" s="28"/>
      <c r="M101" s="28"/>
      <c r="N101" s="28"/>
      <c r="O101" s="28"/>
    </row>
    <row r="102" spans="1:15" ht="12.75">
      <c r="A102" s="33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34"/>
      <c r="B103" s="2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34"/>
      <c r="B104" s="29"/>
      <c r="C104" s="27"/>
      <c r="D104" s="27"/>
      <c r="E104" s="27"/>
      <c r="F104" s="27"/>
      <c r="G104" s="27"/>
      <c r="H104" s="27"/>
      <c r="I104" s="27"/>
      <c r="J104" s="27"/>
      <c r="K104" s="28"/>
      <c r="L104" s="28"/>
      <c r="M104" s="28"/>
      <c r="N104" s="28"/>
      <c r="O104" s="28"/>
    </row>
    <row r="105" spans="1:15" ht="12.75">
      <c r="A105" s="33"/>
      <c r="B105" s="3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>
      <c r="A106" s="25"/>
      <c r="B106" s="38"/>
      <c r="C106" s="27"/>
      <c r="D106" s="27"/>
      <c r="E106" s="27"/>
      <c r="F106" s="39"/>
      <c r="G106" s="27"/>
      <c r="H106" s="27"/>
      <c r="I106" s="27"/>
      <c r="J106" s="27"/>
      <c r="K106" s="28"/>
      <c r="L106" s="28"/>
      <c r="M106" s="28"/>
      <c r="N106" s="28"/>
      <c r="O106" s="28"/>
    </row>
    <row r="107" spans="1:15" ht="12.75">
      <c r="A107" s="25"/>
      <c r="B107" s="40"/>
      <c r="C107" s="27"/>
      <c r="D107" s="27"/>
      <c r="E107" s="27"/>
      <c r="F107" s="39"/>
      <c r="G107" s="27"/>
      <c r="H107" s="27"/>
      <c r="I107" s="27"/>
      <c r="J107" s="27"/>
      <c r="K107" s="28"/>
      <c r="L107" s="28"/>
      <c r="M107" s="28"/>
      <c r="N107" s="28"/>
      <c r="O107" s="28"/>
    </row>
    <row r="108" spans="1:15" ht="12.75">
      <c r="A108" s="25"/>
      <c r="B108" s="28"/>
      <c r="C108" s="27"/>
      <c r="D108" s="27"/>
      <c r="E108" s="27"/>
      <c r="F108" s="27"/>
      <c r="G108" s="27"/>
      <c r="H108" s="27"/>
      <c r="I108" s="27"/>
      <c r="J108" s="27"/>
      <c r="K108" s="28"/>
      <c r="L108" s="28"/>
      <c r="M108" s="28"/>
      <c r="N108" s="28"/>
      <c r="O108" s="28"/>
    </row>
    <row r="109" spans="1:15" ht="12.75">
      <c r="A109" s="25"/>
      <c r="B109" s="34"/>
      <c r="C109" s="27"/>
      <c r="D109" s="27"/>
      <c r="E109" s="27"/>
      <c r="F109" s="27"/>
      <c r="G109" s="27"/>
      <c r="H109" s="27"/>
      <c r="I109" s="27"/>
      <c r="J109" s="27"/>
      <c r="K109" s="28"/>
      <c r="L109" s="28"/>
      <c r="M109" s="39"/>
      <c r="N109" s="28"/>
      <c r="O109" s="41"/>
    </row>
    <row r="110" spans="1:15" ht="12.75">
      <c r="A110" s="25"/>
      <c r="B110" s="42"/>
      <c r="C110" s="28"/>
      <c r="D110" s="39"/>
      <c r="E110" s="39"/>
      <c r="F110" s="39"/>
      <c r="G110" s="39"/>
      <c r="H110" s="39"/>
      <c r="I110" s="39"/>
      <c r="J110" s="39"/>
      <c r="K110" s="28"/>
      <c r="L110" s="28"/>
      <c r="M110" s="28"/>
      <c r="N110" s="28"/>
      <c r="O110" s="28"/>
    </row>
    <row r="111" spans="1:15" ht="12.75">
      <c r="A111" s="33"/>
      <c r="B111" s="37"/>
      <c r="C111" s="28"/>
      <c r="D111" s="27"/>
      <c r="E111" s="27"/>
      <c r="F111" s="39"/>
      <c r="G111" s="39"/>
      <c r="H111" s="39"/>
      <c r="I111" s="39"/>
      <c r="J111" s="39"/>
      <c r="K111" s="28"/>
      <c r="L111" s="28"/>
      <c r="M111" s="28"/>
      <c r="N111" s="28"/>
      <c r="O111" s="28"/>
    </row>
    <row r="112" spans="1:15" ht="12.75">
      <c r="A112" s="29"/>
      <c r="B112" s="29"/>
      <c r="C112" s="28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2.75">
      <c r="A113" s="29"/>
      <c r="B113" s="29"/>
      <c r="C113" s="28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2.75">
      <c r="A114" s="29"/>
      <c r="B114" s="37"/>
      <c r="C114" s="28"/>
      <c r="D114" s="35"/>
      <c r="E114" s="35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2.75">
      <c r="A115" s="29"/>
      <c r="B115" s="37"/>
      <c r="C115" s="28"/>
      <c r="D115" s="35"/>
      <c r="E115" s="35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2.75">
      <c r="A116" s="37"/>
      <c r="B116" s="37"/>
      <c r="C116" s="28"/>
      <c r="D116" s="35"/>
      <c r="E116" s="35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2.75">
      <c r="A117" s="37"/>
      <c r="B117" s="37"/>
      <c r="C117" s="28"/>
      <c r="D117" s="35"/>
      <c r="E117" s="35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2.75">
      <c r="A118" s="37"/>
      <c r="B118" s="37"/>
      <c r="C118" s="28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2.75">
      <c r="A119" s="29"/>
      <c r="B119" s="37"/>
      <c r="C119" s="28"/>
      <c r="D119" s="27"/>
      <c r="E119" s="27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2.75">
      <c r="A120" s="37"/>
      <c r="B120" s="37"/>
      <c r="C120" s="28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ht="12.7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ht="12.7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ht="12.7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ht="12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43"/>
      <c r="N125" s="43"/>
      <c r="O125" s="28"/>
    </row>
    <row r="126" spans="2:15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</sheetData>
  <mergeCells count="17">
    <mergeCell ref="J70:M70"/>
    <mergeCell ref="J69:N69"/>
    <mergeCell ref="N26:N27"/>
    <mergeCell ref="K73:N73"/>
    <mergeCell ref="F3:N3"/>
    <mergeCell ref="H26:H27"/>
    <mergeCell ref="I26:I27"/>
    <mergeCell ref="J26:J27"/>
    <mergeCell ref="L26:L27"/>
    <mergeCell ref="M26:M27"/>
    <mergeCell ref="K26:K27"/>
    <mergeCell ref="F26:F27"/>
    <mergeCell ref="G26:G27"/>
    <mergeCell ref="A3:A6"/>
    <mergeCell ref="B3:B6"/>
    <mergeCell ref="A26:A27"/>
    <mergeCell ref="B26:B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39">
      <selection activeCell="B68" sqref="B68"/>
    </sheetView>
  </sheetViews>
  <sheetFormatPr defaultColWidth="9.140625" defaultRowHeight="12.75"/>
  <cols>
    <col min="1" max="1" width="3.00390625" style="0" customWidth="1"/>
    <col min="2" max="2" width="53.57421875" style="0" customWidth="1"/>
    <col min="3" max="3" width="17.7109375" style="0" hidden="1" customWidth="1"/>
    <col min="4" max="4" width="10.57421875" style="0" hidden="1" customWidth="1"/>
    <col min="5" max="5" width="11.7109375" style="0" hidden="1" customWidth="1"/>
    <col min="6" max="6" width="13.57421875" style="0" customWidth="1"/>
    <col min="7" max="7" width="13.421875" style="0" customWidth="1"/>
    <col min="8" max="8" width="12.7109375" style="0" customWidth="1"/>
    <col min="9" max="9" width="12.00390625" style="0" customWidth="1"/>
    <col min="10" max="10" width="11.57421875" style="0" customWidth="1"/>
    <col min="11" max="11" width="12.00390625" style="0" customWidth="1"/>
    <col min="12" max="12" width="11.7109375" style="0" customWidth="1"/>
    <col min="13" max="13" width="11.8515625" style="0" customWidth="1"/>
    <col min="14" max="14" width="11.57421875" style="0" customWidth="1"/>
    <col min="15" max="15" width="9.8515625" style="0" customWidth="1"/>
  </cols>
  <sheetData>
    <row r="1" spans="1:10" ht="12.75">
      <c r="A1" s="1" t="s">
        <v>58</v>
      </c>
      <c r="B1" s="1"/>
      <c r="C1" s="1"/>
      <c r="D1" s="1"/>
      <c r="E1" s="1"/>
      <c r="F1" s="1"/>
      <c r="G1" s="2"/>
      <c r="H1" s="2"/>
      <c r="I1" s="3"/>
      <c r="J1" s="3"/>
    </row>
    <row r="2" spans="1:8" ht="13.5" thickBot="1">
      <c r="A2" s="1" t="s">
        <v>59</v>
      </c>
      <c r="B2" s="1"/>
      <c r="C2" s="1"/>
      <c r="D2" s="1"/>
      <c r="E2" s="1"/>
      <c r="F2" s="1"/>
      <c r="G2" s="1"/>
      <c r="H2" t="s">
        <v>56</v>
      </c>
    </row>
    <row r="3" spans="1:15" ht="12.75">
      <c r="A3" s="156" t="s">
        <v>0</v>
      </c>
      <c r="B3" s="159" t="s">
        <v>1</v>
      </c>
      <c r="C3" s="99"/>
      <c r="D3" s="67" t="s">
        <v>2</v>
      </c>
      <c r="E3" s="47"/>
      <c r="F3" s="144" t="s">
        <v>3</v>
      </c>
      <c r="G3" s="144"/>
      <c r="H3" s="144"/>
      <c r="I3" s="144"/>
      <c r="J3" s="144"/>
      <c r="K3" s="144"/>
      <c r="L3" s="144"/>
      <c r="M3" s="144"/>
      <c r="N3" s="150"/>
      <c r="O3" s="44"/>
    </row>
    <row r="4" spans="1:15" ht="13.5" customHeight="1" hidden="1">
      <c r="A4" s="157"/>
      <c r="B4" s="160"/>
      <c r="C4" s="95"/>
      <c r="D4" s="4"/>
      <c r="E4" s="11"/>
      <c r="F4" s="4"/>
      <c r="G4" s="4"/>
      <c r="H4" s="4"/>
      <c r="I4" s="4"/>
      <c r="J4" s="4"/>
      <c r="K4" s="11"/>
      <c r="L4" s="11"/>
      <c r="M4" s="11"/>
      <c r="N4" s="6"/>
      <c r="O4" s="45"/>
    </row>
    <row r="5" spans="1:15" ht="13.5" customHeight="1" hidden="1">
      <c r="A5" s="157"/>
      <c r="B5" s="160"/>
      <c r="C5" s="95"/>
      <c r="D5" s="4"/>
      <c r="E5" s="11"/>
      <c r="F5" s="4"/>
      <c r="G5" s="4"/>
      <c r="H5" s="4"/>
      <c r="I5" s="4"/>
      <c r="J5" s="4"/>
      <c r="K5" s="11"/>
      <c r="L5" s="11"/>
      <c r="M5" s="11"/>
      <c r="N5" s="6"/>
      <c r="O5" s="46"/>
    </row>
    <row r="6" spans="1:14" ht="13.5" thickBot="1">
      <c r="A6" s="158"/>
      <c r="B6" s="161"/>
      <c r="C6" s="100"/>
      <c r="D6" s="93"/>
      <c r="E6" s="8"/>
      <c r="F6" s="93">
        <v>2004</v>
      </c>
      <c r="G6" s="93">
        <v>2005</v>
      </c>
      <c r="H6" s="93">
        <v>2006</v>
      </c>
      <c r="I6" s="93">
        <v>2007</v>
      </c>
      <c r="J6" s="93">
        <v>2008</v>
      </c>
      <c r="K6" s="93">
        <v>2009</v>
      </c>
      <c r="L6" s="93">
        <v>2010</v>
      </c>
      <c r="M6" s="93">
        <v>2011</v>
      </c>
      <c r="N6" s="94">
        <v>2012</v>
      </c>
    </row>
    <row r="7" spans="1:15" ht="12.75">
      <c r="A7" s="87" t="s">
        <v>4</v>
      </c>
      <c r="B7" s="88" t="s">
        <v>5</v>
      </c>
      <c r="C7" s="97"/>
      <c r="D7" s="89"/>
      <c r="E7" s="90"/>
      <c r="F7" s="91"/>
      <c r="G7" s="86"/>
      <c r="H7" s="86"/>
      <c r="I7" s="86"/>
      <c r="J7" s="86"/>
      <c r="K7" s="90"/>
      <c r="L7" s="90"/>
      <c r="M7" s="90"/>
      <c r="N7" s="92"/>
      <c r="O7" s="28"/>
    </row>
    <row r="8" spans="1:14" ht="12.75">
      <c r="A8" s="98">
        <v>2</v>
      </c>
      <c r="B8" s="88" t="s">
        <v>6</v>
      </c>
      <c r="C8" s="5"/>
      <c r="D8" s="5"/>
      <c r="E8" s="11"/>
      <c r="F8" s="14">
        <f aca="true" t="shared" si="0" ref="F8:N8">F9+F16+F17+F18</f>
        <v>30749059</v>
      </c>
      <c r="G8" s="14">
        <f t="shared" si="0"/>
        <v>31735830.59</v>
      </c>
      <c r="H8" s="14">
        <f t="shared" si="0"/>
        <v>32687905.5077</v>
      </c>
      <c r="I8" s="14">
        <f t="shared" si="0"/>
        <v>33668542.672931</v>
      </c>
      <c r="J8" s="14">
        <f t="shared" si="0"/>
        <v>34678598.953118935</v>
      </c>
      <c r="K8" s="14">
        <f t="shared" si="0"/>
        <v>35718956.921712495</v>
      </c>
      <c r="L8" s="14">
        <f t="shared" si="0"/>
        <v>36790525.62936388</v>
      </c>
      <c r="M8" s="14">
        <f t="shared" si="0"/>
        <v>37894241.3982448</v>
      </c>
      <c r="N8" s="15">
        <f t="shared" si="0"/>
        <v>39031068.64019214</v>
      </c>
    </row>
    <row r="9" spans="1:14" ht="12.75">
      <c r="A9" s="9" t="s">
        <v>7</v>
      </c>
      <c r="B9" s="10" t="s">
        <v>8</v>
      </c>
      <c r="C9" s="5"/>
      <c r="D9" s="5"/>
      <c r="E9" s="11"/>
      <c r="F9" s="5">
        <f aca="true" t="shared" si="1" ref="F9:N9">SUM(F10:F15)</f>
        <v>6395293</v>
      </c>
      <c r="G9" s="5">
        <f t="shared" si="1"/>
        <v>6389603</v>
      </c>
      <c r="H9" s="5">
        <f t="shared" si="1"/>
        <v>6581291.090000001</v>
      </c>
      <c r="I9" s="5">
        <f t="shared" si="1"/>
        <v>6778729.822699999</v>
      </c>
      <c r="J9" s="5">
        <f t="shared" si="1"/>
        <v>6982091.7173810005</v>
      </c>
      <c r="K9" s="5">
        <f t="shared" si="1"/>
        <v>7191554.4689024305</v>
      </c>
      <c r="L9" s="5">
        <f t="shared" si="1"/>
        <v>7407301.102969503</v>
      </c>
      <c r="M9" s="5">
        <f t="shared" si="1"/>
        <v>7629520.136058589</v>
      </c>
      <c r="N9" s="19">
        <f t="shared" si="1"/>
        <v>7858405.740140347</v>
      </c>
    </row>
    <row r="10" spans="1:14" ht="12.75">
      <c r="A10" s="71">
        <v>1</v>
      </c>
      <c r="B10" s="4" t="s">
        <v>9</v>
      </c>
      <c r="C10" s="5"/>
      <c r="D10" s="5"/>
      <c r="E10" s="11"/>
      <c r="F10" s="5">
        <v>1700940</v>
      </c>
      <c r="G10" s="5">
        <v>1680567</v>
      </c>
      <c r="H10" s="5">
        <f aca="true" t="shared" si="2" ref="H10:N12">G10*103%</f>
        <v>1730984.01</v>
      </c>
      <c r="I10" s="5">
        <f t="shared" si="2"/>
        <v>1782913.5303</v>
      </c>
      <c r="J10" s="5">
        <f t="shared" si="2"/>
        <v>1836400.936209</v>
      </c>
      <c r="K10" s="5">
        <f t="shared" si="2"/>
        <v>1891492.96429527</v>
      </c>
      <c r="L10" s="5">
        <f t="shared" si="2"/>
        <v>1948237.7532241282</v>
      </c>
      <c r="M10" s="5">
        <f t="shared" si="2"/>
        <v>2006684.8858208521</v>
      </c>
      <c r="N10" s="19">
        <f t="shared" si="2"/>
        <v>2066885.4323954778</v>
      </c>
    </row>
    <row r="11" spans="1:14" ht="12.75">
      <c r="A11" s="71">
        <v>2</v>
      </c>
      <c r="B11" s="4" t="s">
        <v>10</v>
      </c>
      <c r="C11" s="5"/>
      <c r="D11" s="5"/>
      <c r="E11" s="11"/>
      <c r="F11" s="5">
        <v>404283</v>
      </c>
      <c r="G11" s="5">
        <v>380690</v>
      </c>
      <c r="H11" s="5">
        <f t="shared" si="2"/>
        <v>392110.7</v>
      </c>
      <c r="I11" s="5">
        <f t="shared" si="2"/>
        <v>403874.021</v>
      </c>
      <c r="J11" s="5">
        <f t="shared" si="2"/>
        <v>415990.24163</v>
      </c>
      <c r="K11" s="5">
        <f t="shared" si="2"/>
        <v>428469.94887890003</v>
      </c>
      <c r="L11" s="5">
        <f t="shared" si="2"/>
        <v>441324.047345267</v>
      </c>
      <c r="M11" s="5">
        <f t="shared" si="2"/>
        <v>454563.7687656251</v>
      </c>
      <c r="N11" s="19">
        <f t="shared" si="2"/>
        <v>468200.68182859384</v>
      </c>
    </row>
    <row r="12" spans="1:14" ht="12.75" customHeight="1">
      <c r="A12" s="71">
        <v>3</v>
      </c>
      <c r="B12" s="53" t="s">
        <v>11</v>
      </c>
      <c r="C12" s="5"/>
      <c r="D12" s="5"/>
      <c r="E12" s="11"/>
      <c r="F12" s="5">
        <v>3357937</v>
      </c>
      <c r="G12" s="5">
        <v>3414348</v>
      </c>
      <c r="H12" s="5">
        <f t="shared" si="2"/>
        <v>3516778.44</v>
      </c>
      <c r="I12" s="5">
        <f t="shared" si="2"/>
        <v>3622281.7932</v>
      </c>
      <c r="J12" s="5">
        <f t="shared" si="2"/>
        <v>3730950.2469960004</v>
      </c>
      <c r="K12" s="5">
        <f t="shared" si="2"/>
        <v>3842878.7544058803</v>
      </c>
      <c r="L12" s="5">
        <f t="shared" si="2"/>
        <v>3958165.1170380567</v>
      </c>
      <c r="M12" s="5">
        <f t="shared" si="2"/>
        <v>4076910.0705491984</v>
      </c>
      <c r="N12" s="19">
        <f t="shared" si="2"/>
        <v>4199217.372665674</v>
      </c>
    </row>
    <row r="13" spans="1:14" ht="12.75" customHeight="1" hidden="1">
      <c r="A13" s="71"/>
      <c r="B13" s="4"/>
      <c r="C13" s="5"/>
      <c r="D13" s="5"/>
      <c r="E13" s="11"/>
      <c r="F13" s="5"/>
      <c r="G13" s="5">
        <f>F13*103%</f>
        <v>0</v>
      </c>
      <c r="H13" s="5"/>
      <c r="I13" s="5"/>
      <c r="J13" s="5"/>
      <c r="K13" s="5"/>
      <c r="L13" s="5"/>
      <c r="M13" s="5"/>
      <c r="N13" s="6"/>
    </row>
    <row r="14" spans="1:14" ht="12.75" customHeight="1" hidden="1">
      <c r="A14" s="71"/>
      <c r="B14" s="4"/>
      <c r="C14" s="5"/>
      <c r="D14" s="5"/>
      <c r="E14" s="11"/>
      <c r="F14" s="5"/>
      <c r="G14" s="5">
        <f>F14*103%</f>
        <v>0</v>
      </c>
      <c r="H14" s="5"/>
      <c r="I14" s="5"/>
      <c r="J14" s="7"/>
      <c r="K14" s="7"/>
      <c r="L14" s="7"/>
      <c r="M14" s="7"/>
      <c r="N14" s="6"/>
    </row>
    <row r="15" spans="1:14" ht="12.75">
      <c r="A15" s="71">
        <v>4</v>
      </c>
      <c r="B15" s="4" t="s">
        <v>12</v>
      </c>
      <c r="C15" s="5"/>
      <c r="D15" s="5"/>
      <c r="E15" s="11"/>
      <c r="F15" s="5">
        <v>932133</v>
      </c>
      <c r="G15" s="5">
        <v>913998</v>
      </c>
      <c r="H15" s="5">
        <f aca="true" t="shared" si="3" ref="H15:N17">G15*103%</f>
        <v>941417.9400000001</v>
      </c>
      <c r="I15" s="5">
        <f t="shared" si="3"/>
        <v>969660.4782000001</v>
      </c>
      <c r="J15" s="5">
        <f t="shared" si="3"/>
        <v>998750.2925460002</v>
      </c>
      <c r="K15" s="5">
        <f t="shared" si="3"/>
        <v>1028712.8013223802</v>
      </c>
      <c r="L15" s="5">
        <f t="shared" si="3"/>
        <v>1059574.1853620517</v>
      </c>
      <c r="M15" s="5">
        <f t="shared" si="3"/>
        <v>1091361.4109229133</v>
      </c>
      <c r="N15" s="19">
        <f t="shared" si="3"/>
        <v>1124102.2532506008</v>
      </c>
    </row>
    <row r="16" spans="1:14" ht="12.75">
      <c r="A16" s="9" t="s">
        <v>13</v>
      </c>
      <c r="B16" s="10" t="s">
        <v>14</v>
      </c>
      <c r="C16" s="5"/>
      <c r="D16" s="5"/>
      <c r="E16" s="11"/>
      <c r="F16" s="5">
        <v>19253705</v>
      </c>
      <c r="G16" s="5">
        <v>20293526.59</v>
      </c>
      <c r="H16" s="5">
        <f t="shared" si="3"/>
        <v>20902332.3877</v>
      </c>
      <c r="I16" s="5">
        <f t="shared" si="3"/>
        <v>21529402.359331</v>
      </c>
      <c r="J16" s="5">
        <f t="shared" si="3"/>
        <v>22175284.43011093</v>
      </c>
      <c r="K16" s="5">
        <f t="shared" si="3"/>
        <v>22840542.96301426</v>
      </c>
      <c r="L16" s="5">
        <f t="shared" si="3"/>
        <v>23525759.25190469</v>
      </c>
      <c r="M16" s="5">
        <f t="shared" si="3"/>
        <v>24231532.02946183</v>
      </c>
      <c r="N16" s="19">
        <f t="shared" si="3"/>
        <v>24958477.990345687</v>
      </c>
    </row>
    <row r="17" spans="1:14" ht="25.5">
      <c r="A17" s="9" t="s">
        <v>15</v>
      </c>
      <c r="B17" s="83" t="s">
        <v>68</v>
      </c>
      <c r="C17" s="5"/>
      <c r="D17" s="5"/>
      <c r="E17" s="11"/>
      <c r="F17" s="5">
        <v>4420061</v>
      </c>
      <c r="G17" s="5">
        <v>4352301</v>
      </c>
      <c r="H17" s="5">
        <f t="shared" si="3"/>
        <v>4482870.03</v>
      </c>
      <c r="I17" s="5">
        <f t="shared" si="3"/>
        <v>4617356.1309</v>
      </c>
      <c r="J17" s="5">
        <f t="shared" si="3"/>
        <v>4755876.814827001</v>
      </c>
      <c r="K17" s="5">
        <f t="shared" si="3"/>
        <v>4898553.119271811</v>
      </c>
      <c r="L17" s="5">
        <f t="shared" si="3"/>
        <v>5045509.712849965</v>
      </c>
      <c r="M17" s="5">
        <f t="shared" si="3"/>
        <v>5196875.004235464</v>
      </c>
      <c r="N17" s="19">
        <f t="shared" si="3"/>
        <v>5352781.254362528</v>
      </c>
    </row>
    <row r="18" spans="1:14" ht="12.75">
      <c r="A18" s="9" t="s">
        <v>18</v>
      </c>
      <c r="B18" s="10" t="s">
        <v>69</v>
      </c>
      <c r="C18" s="4"/>
      <c r="D18" s="5"/>
      <c r="E18" s="11"/>
      <c r="F18" s="5">
        <v>680000</v>
      </c>
      <c r="G18" s="5">
        <v>700400</v>
      </c>
      <c r="H18" s="5">
        <f aca="true" t="shared" si="4" ref="H18:N18">G18*103%</f>
        <v>721412</v>
      </c>
      <c r="I18" s="5">
        <f t="shared" si="4"/>
        <v>743054.36</v>
      </c>
      <c r="J18" s="5">
        <f t="shared" si="4"/>
        <v>765345.9908</v>
      </c>
      <c r="K18" s="5">
        <f t="shared" si="4"/>
        <v>788306.370524</v>
      </c>
      <c r="L18" s="5">
        <f t="shared" si="4"/>
        <v>811955.56163972</v>
      </c>
      <c r="M18" s="5">
        <f t="shared" si="4"/>
        <v>836314.2284889116</v>
      </c>
      <c r="N18" s="19">
        <f t="shared" si="4"/>
        <v>861403.655343579</v>
      </c>
    </row>
    <row r="19" spans="1:14" ht="8.25" customHeight="1" hidden="1">
      <c r="A19" s="9"/>
      <c r="B19" s="10"/>
      <c r="C19" s="5"/>
      <c r="D19" s="5"/>
      <c r="E19" s="11"/>
      <c r="F19" s="5"/>
      <c r="G19" s="5">
        <f>F19*103%</f>
        <v>0</v>
      </c>
      <c r="H19" s="5"/>
      <c r="I19" s="5"/>
      <c r="J19" s="11"/>
      <c r="K19" s="11"/>
      <c r="L19" s="11"/>
      <c r="M19" s="11"/>
      <c r="N19" s="6"/>
    </row>
    <row r="20" spans="1:14" ht="12.75">
      <c r="A20" s="70">
        <v>3</v>
      </c>
      <c r="B20" s="10" t="s">
        <v>20</v>
      </c>
      <c r="C20" s="5"/>
      <c r="D20" s="5"/>
      <c r="E20" s="11"/>
      <c r="F20" s="14">
        <f aca="true" t="shared" si="5" ref="F20:N20">F21+F29+F44+F60</f>
        <v>32729382</v>
      </c>
      <c r="G20" s="14">
        <f t="shared" si="5"/>
        <v>31735831</v>
      </c>
      <c r="H20" s="14">
        <f t="shared" si="5"/>
        <v>32687906</v>
      </c>
      <c r="I20" s="14">
        <f t="shared" si="5"/>
        <v>33668543</v>
      </c>
      <c r="J20" s="14">
        <f t="shared" si="5"/>
        <v>34678599</v>
      </c>
      <c r="K20" s="14">
        <f t="shared" si="5"/>
        <v>35718957</v>
      </c>
      <c r="L20" s="14">
        <f t="shared" si="5"/>
        <v>36790526</v>
      </c>
      <c r="M20" s="14">
        <f t="shared" si="5"/>
        <v>37894241</v>
      </c>
      <c r="N20" s="15">
        <f t="shared" si="5"/>
        <v>39031069</v>
      </c>
    </row>
    <row r="21" spans="1:14" ht="28.5" customHeight="1">
      <c r="A21" s="162" t="s">
        <v>21</v>
      </c>
      <c r="B21" s="96" t="s">
        <v>65</v>
      </c>
      <c r="C21" s="5"/>
      <c r="D21" s="5"/>
      <c r="E21" s="11"/>
      <c r="F21" s="151">
        <v>31044299</v>
      </c>
      <c r="G21" s="151">
        <v>30739604</v>
      </c>
      <c r="H21" s="151">
        <v>31729105</v>
      </c>
      <c r="I21" s="151">
        <v>32751227</v>
      </c>
      <c r="J21" s="151">
        <v>33826657</v>
      </c>
      <c r="K21" s="151">
        <v>35083743</v>
      </c>
      <c r="L21" s="151">
        <v>36473641</v>
      </c>
      <c r="M21" s="151">
        <v>37747082</v>
      </c>
      <c r="N21" s="154">
        <v>38893266</v>
      </c>
    </row>
    <row r="22" spans="1:14" ht="13.5" customHeight="1" hidden="1">
      <c r="A22" s="163"/>
      <c r="B22" s="86"/>
      <c r="C22" s="5"/>
      <c r="D22" s="54"/>
      <c r="E22" s="11"/>
      <c r="F22" s="151"/>
      <c r="G22" s="151"/>
      <c r="H22" s="151"/>
      <c r="I22" s="151"/>
      <c r="J22" s="151"/>
      <c r="K22" s="151"/>
      <c r="L22" s="151"/>
      <c r="M22" s="151"/>
      <c r="N22" s="154"/>
    </row>
    <row r="23" spans="1:14" ht="13.5" customHeight="1" hidden="1">
      <c r="A23" s="9"/>
      <c r="B23" s="10"/>
      <c r="C23" s="5"/>
      <c r="D23" s="5"/>
      <c r="E23" s="11"/>
      <c r="F23" s="5"/>
      <c r="G23" s="5"/>
      <c r="H23" s="5"/>
      <c r="I23" s="5"/>
      <c r="J23" s="11"/>
      <c r="K23" s="11"/>
      <c r="L23" s="11"/>
      <c r="M23" s="11"/>
      <c r="N23" s="6"/>
    </row>
    <row r="24" spans="1:14" ht="13.5" customHeight="1" hidden="1">
      <c r="A24" s="9"/>
      <c r="B24" s="10"/>
      <c r="C24" s="5"/>
      <c r="D24" s="5"/>
      <c r="E24" s="11"/>
      <c r="F24" s="5"/>
      <c r="G24" s="5"/>
      <c r="H24" s="5"/>
      <c r="I24" s="5"/>
      <c r="J24" s="11"/>
      <c r="K24" s="11"/>
      <c r="L24" s="11"/>
      <c r="M24" s="11"/>
      <c r="N24" s="6"/>
    </row>
    <row r="25" spans="1:14" ht="12.75">
      <c r="A25" s="71"/>
      <c r="B25" s="22" t="s">
        <v>23</v>
      </c>
      <c r="C25" s="5"/>
      <c r="D25" s="5"/>
      <c r="E25" s="11"/>
      <c r="F25" s="5">
        <v>19622763</v>
      </c>
      <c r="G25" s="5">
        <v>20024379.35</v>
      </c>
      <c r="H25" s="5">
        <v>20625110.7305</v>
      </c>
      <c r="I25" s="5">
        <v>21243864.052415002</v>
      </c>
      <c r="J25" s="5">
        <v>21881179.973987453</v>
      </c>
      <c r="K25" s="5">
        <v>22537615.373207077</v>
      </c>
      <c r="L25" s="5">
        <v>23213743.83440329</v>
      </c>
      <c r="M25" s="5">
        <v>23910156.14943539</v>
      </c>
      <c r="N25" s="19">
        <v>24627460.833918452</v>
      </c>
    </row>
    <row r="26" spans="1:14" ht="15.75" customHeight="1">
      <c r="A26" s="12">
        <v>4</v>
      </c>
      <c r="B26" s="13" t="s">
        <v>24</v>
      </c>
      <c r="C26" s="5"/>
      <c r="D26" s="5"/>
      <c r="E26" s="11"/>
      <c r="F26" s="5">
        <f aca="true" t="shared" si="6" ref="F26:N26">F8+G7-F21</f>
        <v>-295240</v>
      </c>
      <c r="G26" s="5">
        <f t="shared" si="6"/>
        <v>996226.5899999999</v>
      </c>
      <c r="H26" s="5">
        <f t="shared" si="6"/>
        <v>958800.5077</v>
      </c>
      <c r="I26" s="5">
        <f t="shared" si="6"/>
        <v>917315.6729310006</v>
      </c>
      <c r="J26" s="5">
        <f t="shared" si="6"/>
        <v>851941.9531189352</v>
      </c>
      <c r="K26" s="5">
        <f t="shared" si="6"/>
        <v>635213.9217124954</v>
      </c>
      <c r="L26" s="5">
        <f t="shared" si="6"/>
        <v>316884.62936387956</v>
      </c>
      <c r="M26" s="5">
        <f t="shared" si="6"/>
        <v>147159.39824479818</v>
      </c>
      <c r="N26" s="19">
        <f t="shared" si="6"/>
        <v>137802.64019214362</v>
      </c>
    </row>
    <row r="27" spans="1:14" ht="12.75">
      <c r="A27" s="12">
        <v>5</v>
      </c>
      <c r="B27" s="55" t="s">
        <v>33</v>
      </c>
      <c r="C27" s="11"/>
      <c r="D27" s="11"/>
      <c r="E27" s="11"/>
      <c r="F27" s="56">
        <f aca="true" t="shared" si="7" ref="F27:N27">F29+F44</f>
        <v>985357</v>
      </c>
      <c r="G27" s="56">
        <f t="shared" si="7"/>
        <v>996227</v>
      </c>
      <c r="H27" s="56">
        <f t="shared" si="7"/>
        <v>958801</v>
      </c>
      <c r="I27" s="56">
        <f t="shared" si="7"/>
        <v>917316</v>
      </c>
      <c r="J27" s="56">
        <f t="shared" si="7"/>
        <v>851942</v>
      </c>
      <c r="K27" s="56">
        <f t="shared" si="7"/>
        <v>635214</v>
      </c>
      <c r="L27" s="56">
        <f t="shared" si="7"/>
        <v>316885</v>
      </c>
      <c r="M27" s="56">
        <f t="shared" si="7"/>
        <v>147159</v>
      </c>
      <c r="N27" s="72">
        <f t="shared" si="7"/>
        <v>137803</v>
      </c>
    </row>
    <row r="28" spans="1:14" ht="13.5" customHeight="1" hidden="1">
      <c r="A28" s="71"/>
      <c r="B28" s="10"/>
      <c r="C28" s="5"/>
      <c r="D28" s="5"/>
      <c r="E28" s="11"/>
      <c r="F28" s="5"/>
      <c r="G28" s="5"/>
      <c r="H28" s="5"/>
      <c r="I28" s="5"/>
      <c r="J28" s="11"/>
      <c r="K28" s="11"/>
      <c r="L28" s="11"/>
      <c r="M28" s="11"/>
      <c r="N28" s="6"/>
    </row>
    <row r="29" spans="1:14" ht="25.5">
      <c r="A29" s="12" t="s">
        <v>26</v>
      </c>
      <c r="B29" s="55" t="s">
        <v>74</v>
      </c>
      <c r="C29" s="11"/>
      <c r="D29" s="11"/>
      <c r="E29" s="11"/>
      <c r="F29" s="84">
        <f>F30+F39+F40+F41</f>
        <v>692357</v>
      </c>
      <c r="G29" s="84">
        <f aca="true" t="shared" si="8" ref="G29:N29">G30+G39+G40+G41</f>
        <v>773882</v>
      </c>
      <c r="H29" s="84">
        <f t="shared" si="8"/>
        <v>777182</v>
      </c>
      <c r="I29" s="84">
        <f t="shared" si="8"/>
        <v>777181</v>
      </c>
      <c r="J29" s="84">
        <f t="shared" si="8"/>
        <v>748090</v>
      </c>
      <c r="K29" s="84">
        <f t="shared" si="8"/>
        <v>565135</v>
      </c>
      <c r="L29" s="84">
        <f t="shared" si="8"/>
        <v>285612</v>
      </c>
      <c r="M29" s="84">
        <f t="shared" si="8"/>
        <v>133612</v>
      </c>
      <c r="N29" s="105">
        <f t="shared" si="8"/>
        <v>133604</v>
      </c>
    </row>
    <row r="30" spans="1:14" ht="15" customHeight="1">
      <c r="A30" s="12">
        <v>1</v>
      </c>
      <c r="B30" s="18" t="s">
        <v>49</v>
      </c>
      <c r="C30" s="11"/>
      <c r="D30" s="11"/>
      <c r="E30" s="11"/>
      <c r="F30" s="7">
        <v>692357</v>
      </c>
      <c r="G30" s="7">
        <v>652182</v>
      </c>
      <c r="H30" s="7">
        <v>623482</v>
      </c>
      <c r="I30" s="7">
        <v>623481</v>
      </c>
      <c r="J30" s="7">
        <v>476390</v>
      </c>
      <c r="K30" s="7">
        <v>285612</v>
      </c>
      <c r="L30" s="7">
        <v>285612</v>
      </c>
      <c r="M30" s="7">
        <v>133612</v>
      </c>
      <c r="N30" s="48">
        <v>133604</v>
      </c>
    </row>
    <row r="31" spans="1:14" ht="13.5" customHeight="1" hidden="1">
      <c r="A31" s="12">
        <v>5</v>
      </c>
      <c r="B31" s="13" t="s">
        <v>25</v>
      </c>
      <c r="C31" s="5"/>
      <c r="D31" s="5"/>
      <c r="E31" s="11"/>
      <c r="F31" s="5">
        <f aca="true" t="shared" si="9" ref="F31:N31">F32+F44</f>
        <v>684875</v>
      </c>
      <c r="G31" s="5">
        <f t="shared" si="9"/>
        <v>695745</v>
      </c>
      <c r="H31" s="5">
        <f t="shared" si="9"/>
        <v>658319</v>
      </c>
      <c r="I31" s="5">
        <f t="shared" si="9"/>
        <v>616835</v>
      </c>
      <c r="J31" s="5">
        <f t="shared" si="9"/>
        <v>638552</v>
      </c>
      <c r="K31" s="5">
        <f t="shared" si="9"/>
        <v>612602</v>
      </c>
      <c r="L31" s="5">
        <f t="shared" si="9"/>
        <v>294273</v>
      </c>
      <c r="M31" s="5">
        <f t="shared" si="9"/>
        <v>143547</v>
      </c>
      <c r="N31" s="19">
        <f t="shared" si="9"/>
        <v>134199</v>
      </c>
    </row>
    <row r="32" spans="1:14" ht="13.5" customHeight="1" hidden="1">
      <c r="A32" s="12" t="s">
        <v>26</v>
      </c>
      <c r="B32" s="13" t="s">
        <v>27</v>
      </c>
      <c r="C32" s="5"/>
      <c r="D32" s="14"/>
      <c r="E32" s="11"/>
      <c r="F32" s="14">
        <f aca="true" t="shared" si="10" ref="F32:N32">SUM(F33:F43)</f>
        <v>391875</v>
      </c>
      <c r="G32" s="14">
        <f t="shared" si="10"/>
        <v>473400</v>
      </c>
      <c r="H32" s="14">
        <f t="shared" si="10"/>
        <v>476700</v>
      </c>
      <c r="I32" s="14">
        <f t="shared" si="10"/>
        <v>476700</v>
      </c>
      <c r="J32" s="14">
        <f t="shared" si="10"/>
        <v>534700</v>
      </c>
      <c r="K32" s="14">
        <f t="shared" si="10"/>
        <v>542523</v>
      </c>
      <c r="L32" s="14">
        <f t="shared" si="10"/>
        <v>263000</v>
      </c>
      <c r="M32" s="14">
        <f t="shared" si="10"/>
        <v>130000</v>
      </c>
      <c r="N32" s="15">
        <f t="shared" si="10"/>
        <v>130000</v>
      </c>
    </row>
    <row r="33" spans="1:14" ht="13.5" customHeight="1" hidden="1">
      <c r="A33" s="12"/>
      <c r="B33" s="16" t="s">
        <v>28</v>
      </c>
      <c r="C33" s="5"/>
      <c r="D33" s="5"/>
      <c r="E33" s="11"/>
      <c r="F33" s="5">
        <v>28700</v>
      </c>
      <c r="G33" s="5">
        <v>28700</v>
      </c>
      <c r="H33" s="5"/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</row>
    <row r="34" spans="1:14" ht="13.5" customHeight="1" hidden="1">
      <c r="A34" s="12"/>
      <c r="B34" s="16" t="s">
        <v>29</v>
      </c>
      <c r="C34" s="5"/>
      <c r="D34" s="5"/>
      <c r="E34" s="11"/>
      <c r="F34" s="5">
        <v>40175</v>
      </c>
      <c r="G34" s="5">
        <v>0</v>
      </c>
      <c r="H34" s="5">
        <v>0</v>
      </c>
      <c r="I34" s="5"/>
      <c r="J34" s="11">
        <v>0</v>
      </c>
      <c r="K34" s="11">
        <v>0</v>
      </c>
      <c r="L34" s="11">
        <v>0</v>
      </c>
      <c r="M34" s="11">
        <v>0</v>
      </c>
      <c r="N34" s="6"/>
    </row>
    <row r="35" spans="1:14" ht="13.5" customHeight="1" hidden="1">
      <c r="A35" s="12"/>
      <c r="B35" s="16" t="s">
        <v>30</v>
      </c>
      <c r="C35" s="5"/>
      <c r="D35" s="5"/>
      <c r="E35" s="11"/>
      <c r="F35" s="5">
        <v>133000</v>
      </c>
      <c r="G35" s="5">
        <v>133000</v>
      </c>
      <c r="H35" s="5">
        <v>133000</v>
      </c>
      <c r="I35" s="5">
        <v>133000</v>
      </c>
      <c r="J35" s="5">
        <v>133000</v>
      </c>
      <c r="K35" s="5">
        <v>133000</v>
      </c>
      <c r="L35" s="5">
        <v>133000</v>
      </c>
      <c r="M35" s="5">
        <v>0</v>
      </c>
      <c r="N35" s="17">
        <v>0</v>
      </c>
    </row>
    <row r="36" spans="1:14" ht="26.25" customHeight="1" hidden="1">
      <c r="A36" s="12"/>
      <c r="B36" s="18" t="s">
        <v>31</v>
      </c>
      <c r="C36" s="5"/>
      <c r="D36" s="5"/>
      <c r="E36" s="11"/>
      <c r="F36" s="5">
        <v>130000</v>
      </c>
      <c r="G36" s="5">
        <v>130000</v>
      </c>
      <c r="H36" s="5">
        <v>130000</v>
      </c>
      <c r="I36" s="5">
        <v>130000</v>
      </c>
      <c r="J36" s="5">
        <v>130000</v>
      </c>
      <c r="K36" s="5">
        <v>130000</v>
      </c>
      <c r="L36" s="5">
        <v>130000</v>
      </c>
      <c r="M36" s="5">
        <v>130000</v>
      </c>
      <c r="N36" s="19">
        <v>130000</v>
      </c>
    </row>
    <row r="37" spans="1:14" ht="13.5" customHeight="1" hidden="1">
      <c r="A37" s="12"/>
      <c r="B37" s="20"/>
      <c r="C37" s="5"/>
      <c r="D37" s="5"/>
      <c r="E37" s="11"/>
      <c r="F37" s="5"/>
      <c r="G37" s="5"/>
      <c r="H37" s="5"/>
      <c r="I37" s="5"/>
      <c r="J37" s="5"/>
      <c r="K37" s="5"/>
      <c r="L37" s="5"/>
      <c r="M37" s="5"/>
      <c r="N37" s="19"/>
    </row>
    <row r="38" spans="1:14" ht="39" customHeight="1" hidden="1">
      <c r="A38" s="12"/>
      <c r="B38" s="18" t="s">
        <v>32</v>
      </c>
      <c r="C38" s="11"/>
      <c r="D38" s="11"/>
      <c r="E38" s="11"/>
      <c r="F38" s="11">
        <v>60000</v>
      </c>
      <c r="G38" s="11">
        <v>60000</v>
      </c>
      <c r="H38" s="11">
        <v>60000</v>
      </c>
      <c r="I38" s="11">
        <v>60000</v>
      </c>
      <c r="J38" s="21">
        <v>0</v>
      </c>
      <c r="K38" s="21">
        <v>0</v>
      </c>
      <c r="L38" s="21">
        <v>0</v>
      </c>
      <c r="M38" s="21">
        <v>0</v>
      </c>
      <c r="N38" s="17">
        <v>0</v>
      </c>
    </row>
    <row r="39" spans="1:14" ht="26.25" customHeight="1">
      <c r="A39" s="12">
        <v>2</v>
      </c>
      <c r="B39" s="18" t="s">
        <v>62</v>
      </c>
      <c r="C39" s="11"/>
      <c r="D39" s="11"/>
      <c r="E39" s="11"/>
      <c r="F39" s="59">
        <v>0</v>
      </c>
      <c r="G39" s="59">
        <v>11700</v>
      </c>
      <c r="H39" s="59">
        <v>11700</v>
      </c>
      <c r="I39" s="59">
        <v>11700</v>
      </c>
      <c r="J39" s="59">
        <v>11700</v>
      </c>
      <c r="K39" s="59">
        <v>11531</v>
      </c>
      <c r="L39" s="59">
        <v>0</v>
      </c>
      <c r="M39" s="59">
        <v>0</v>
      </c>
      <c r="N39" s="74">
        <v>0</v>
      </c>
    </row>
    <row r="40" spans="1:14" ht="39.75" customHeight="1">
      <c r="A40" s="73">
        <v>3</v>
      </c>
      <c r="B40" s="57" t="s">
        <v>73</v>
      </c>
      <c r="C40" s="11"/>
      <c r="D40" s="11"/>
      <c r="E40" s="11"/>
      <c r="F40" s="59">
        <v>0</v>
      </c>
      <c r="G40" s="59">
        <v>39250</v>
      </c>
      <c r="H40" s="59">
        <v>39250</v>
      </c>
      <c r="I40" s="59">
        <v>39250</v>
      </c>
      <c r="J40" s="59">
        <v>39250</v>
      </c>
      <c r="K40" s="59">
        <v>0</v>
      </c>
      <c r="L40" s="59"/>
      <c r="M40" s="59"/>
      <c r="N40" s="74"/>
    </row>
    <row r="41" spans="1:14" ht="18" customHeight="1">
      <c r="A41" s="12">
        <v>4</v>
      </c>
      <c r="B41" s="18" t="s">
        <v>61</v>
      </c>
      <c r="C41" s="11"/>
      <c r="D41" s="11"/>
      <c r="E41" s="11"/>
      <c r="F41" s="21">
        <v>0</v>
      </c>
      <c r="G41" s="21">
        <v>70750</v>
      </c>
      <c r="H41" s="21">
        <v>102750</v>
      </c>
      <c r="I41" s="21">
        <v>102750</v>
      </c>
      <c r="J41" s="21">
        <v>220750</v>
      </c>
      <c r="K41" s="21">
        <v>267992</v>
      </c>
      <c r="L41" s="21">
        <v>0</v>
      </c>
      <c r="M41" s="21">
        <v>0</v>
      </c>
      <c r="N41" s="17">
        <v>0</v>
      </c>
    </row>
    <row r="42" spans="1:14" ht="13.5" customHeight="1" hidden="1">
      <c r="A42" s="73"/>
      <c r="B42" s="57"/>
      <c r="C42" s="58"/>
      <c r="D42" s="22"/>
      <c r="E42" s="11"/>
      <c r="F42" s="22"/>
      <c r="G42" s="22"/>
      <c r="H42" s="22"/>
      <c r="I42" s="22"/>
      <c r="J42" s="59">
        <v>0</v>
      </c>
      <c r="K42" s="59">
        <v>0</v>
      </c>
      <c r="L42" s="59">
        <v>0</v>
      </c>
      <c r="M42" s="59">
        <v>0</v>
      </c>
      <c r="N42" s="74">
        <v>0</v>
      </c>
    </row>
    <row r="43" spans="1:14" ht="13.5" customHeight="1" hidden="1">
      <c r="A43" s="73"/>
      <c r="B43" s="57"/>
      <c r="C43" s="58"/>
      <c r="D43" s="22"/>
      <c r="E43" s="11"/>
      <c r="F43" s="22"/>
      <c r="G43" s="22"/>
      <c r="H43" s="22"/>
      <c r="I43" s="22"/>
      <c r="J43" s="59"/>
      <c r="K43" s="59"/>
      <c r="L43" s="59"/>
      <c r="M43" s="59"/>
      <c r="N43" s="74"/>
    </row>
    <row r="44" spans="1:14" ht="12.75">
      <c r="A44" s="12" t="s">
        <v>35</v>
      </c>
      <c r="B44" s="13" t="s">
        <v>63</v>
      </c>
      <c r="C44" s="5"/>
      <c r="D44" s="14"/>
      <c r="E44" s="11"/>
      <c r="F44" s="14">
        <f>SUM(F52:F55)</f>
        <v>293000</v>
      </c>
      <c r="G44" s="14">
        <f aca="true" t="shared" si="11" ref="G44:N44">SUM(G52:G55)</f>
        <v>222345</v>
      </c>
      <c r="H44" s="14">
        <f t="shared" si="11"/>
        <v>181619</v>
      </c>
      <c r="I44" s="14">
        <f t="shared" si="11"/>
        <v>140135</v>
      </c>
      <c r="J44" s="14">
        <f t="shared" si="11"/>
        <v>103852</v>
      </c>
      <c r="K44" s="14">
        <f t="shared" si="11"/>
        <v>70079</v>
      </c>
      <c r="L44" s="14">
        <f t="shared" si="11"/>
        <v>31273</v>
      </c>
      <c r="M44" s="14">
        <f t="shared" si="11"/>
        <v>13547</v>
      </c>
      <c r="N44" s="15">
        <f t="shared" si="11"/>
        <v>4199</v>
      </c>
    </row>
    <row r="45" spans="1:14" ht="12.75" customHeight="1" hidden="1">
      <c r="A45" s="12"/>
      <c r="B45" s="16"/>
      <c r="C45" s="5"/>
      <c r="D45" s="5"/>
      <c r="E45" s="11"/>
      <c r="F45" s="5"/>
      <c r="G45" s="5"/>
      <c r="H45" s="5"/>
      <c r="I45" s="5"/>
      <c r="J45" s="11"/>
      <c r="K45" s="11"/>
      <c r="L45" s="11"/>
      <c r="M45" s="11"/>
      <c r="N45" s="6"/>
    </row>
    <row r="46" spans="1:14" ht="15" customHeight="1" hidden="1">
      <c r="A46" s="12"/>
      <c r="B46" s="18"/>
      <c r="C46" s="5"/>
      <c r="D46" s="5"/>
      <c r="E46" s="11"/>
      <c r="F46" s="5"/>
      <c r="G46" s="5"/>
      <c r="H46" s="5"/>
      <c r="I46" s="5"/>
      <c r="J46" s="11"/>
      <c r="K46" s="11"/>
      <c r="L46" s="11"/>
      <c r="M46" s="11"/>
      <c r="N46" s="6"/>
    </row>
    <row r="47" spans="1:14" ht="12.75" customHeight="1" hidden="1">
      <c r="A47" s="12"/>
      <c r="B47" s="11"/>
      <c r="C47" s="5"/>
      <c r="D47" s="5"/>
      <c r="E47" s="11"/>
      <c r="F47" s="5"/>
      <c r="G47" s="5"/>
      <c r="H47" s="5"/>
      <c r="I47" s="5"/>
      <c r="J47" s="11"/>
      <c r="K47" s="11"/>
      <c r="L47" s="11"/>
      <c r="M47" s="11"/>
      <c r="N47" s="6"/>
    </row>
    <row r="48" spans="1:14" ht="12.75" customHeight="1" hidden="1">
      <c r="A48" s="12"/>
      <c r="B48" s="22"/>
      <c r="C48" s="5"/>
      <c r="D48" s="5"/>
      <c r="E48" s="11"/>
      <c r="F48" s="5"/>
      <c r="G48" s="5"/>
      <c r="H48" s="5"/>
      <c r="I48" s="5"/>
      <c r="J48" s="11"/>
      <c r="K48" s="11"/>
      <c r="L48" s="21"/>
      <c r="M48" s="11"/>
      <c r="N48" s="23"/>
    </row>
    <row r="49" spans="1:14" ht="12.75" customHeight="1" hidden="1">
      <c r="A49" s="12"/>
      <c r="B49" s="22"/>
      <c r="C49" s="5"/>
      <c r="D49" s="5"/>
      <c r="E49" s="11"/>
      <c r="F49" s="5"/>
      <c r="G49" s="5"/>
      <c r="H49" s="5"/>
      <c r="I49" s="5"/>
      <c r="J49" s="11"/>
      <c r="K49" s="11"/>
      <c r="L49" s="21"/>
      <c r="M49" s="11"/>
      <c r="N49" s="23"/>
    </row>
    <row r="50" spans="1:14" ht="12.75" customHeight="1" hidden="1">
      <c r="A50" s="12"/>
      <c r="B50" s="22"/>
      <c r="C50" s="5"/>
      <c r="D50" s="5"/>
      <c r="E50" s="11"/>
      <c r="F50" s="5"/>
      <c r="G50" s="5"/>
      <c r="H50" s="5"/>
      <c r="I50" s="5"/>
      <c r="J50" s="11"/>
      <c r="K50" s="11"/>
      <c r="L50" s="21"/>
      <c r="M50" s="11"/>
      <c r="N50" s="23"/>
    </row>
    <row r="51" spans="1:14" ht="12.75" customHeight="1" hidden="1">
      <c r="A51" s="12"/>
      <c r="B51" s="16"/>
      <c r="C51" s="11"/>
      <c r="D51" s="21"/>
      <c r="E51" s="11"/>
      <c r="F51" s="21"/>
      <c r="G51" s="21"/>
      <c r="H51" s="21"/>
      <c r="I51" s="21"/>
      <c r="J51" s="11"/>
      <c r="K51" s="11"/>
      <c r="L51" s="11"/>
      <c r="M51" s="11"/>
      <c r="N51" s="6"/>
    </row>
    <row r="52" spans="1:14" ht="16.5" customHeight="1">
      <c r="A52" s="12">
        <v>1</v>
      </c>
      <c r="B52" s="18" t="s">
        <v>49</v>
      </c>
      <c r="C52" s="11"/>
      <c r="D52" s="21"/>
      <c r="E52" s="11"/>
      <c r="F52" s="21">
        <v>253592</v>
      </c>
      <c r="G52" s="21">
        <v>168842</v>
      </c>
      <c r="H52" s="21">
        <v>133240</v>
      </c>
      <c r="I52" s="21">
        <v>98685</v>
      </c>
      <c r="J52" s="7">
        <v>69640</v>
      </c>
      <c r="K52" s="7">
        <v>48999</v>
      </c>
      <c r="L52" s="7">
        <v>31273</v>
      </c>
      <c r="M52" s="7">
        <v>13547</v>
      </c>
      <c r="N52" s="48">
        <v>4199</v>
      </c>
    </row>
    <row r="53" spans="1:14" ht="28.5" customHeight="1">
      <c r="A53" s="12">
        <v>2</v>
      </c>
      <c r="B53" s="18" t="s">
        <v>57</v>
      </c>
      <c r="C53" s="11"/>
      <c r="D53" s="21"/>
      <c r="E53" s="11"/>
      <c r="F53" s="21">
        <v>1500</v>
      </c>
      <c r="G53" s="21">
        <v>2200</v>
      </c>
      <c r="H53" s="21">
        <v>1700</v>
      </c>
      <c r="I53" s="21">
        <v>1200</v>
      </c>
      <c r="J53" s="7">
        <v>1000</v>
      </c>
      <c r="K53" s="7">
        <v>600</v>
      </c>
      <c r="L53" s="7">
        <v>0</v>
      </c>
      <c r="M53" s="7">
        <v>0</v>
      </c>
      <c r="N53" s="48">
        <v>0</v>
      </c>
    </row>
    <row r="54" spans="1:14" ht="37.5" customHeight="1">
      <c r="A54" s="12">
        <v>3</v>
      </c>
      <c r="B54" s="57" t="s">
        <v>77</v>
      </c>
      <c r="C54" s="11"/>
      <c r="D54" s="21"/>
      <c r="E54" s="11"/>
      <c r="F54" s="21">
        <v>2700</v>
      </c>
      <c r="G54" s="21">
        <v>6280</v>
      </c>
      <c r="H54" s="21">
        <v>4710</v>
      </c>
      <c r="I54" s="21">
        <v>3140</v>
      </c>
      <c r="J54" s="7">
        <v>1570</v>
      </c>
      <c r="K54" s="7">
        <v>0</v>
      </c>
      <c r="L54" s="7">
        <v>0</v>
      </c>
      <c r="M54" s="7">
        <v>0</v>
      </c>
      <c r="N54" s="48">
        <v>0</v>
      </c>
    </row>
    <row r="55" spans="1:14" ht="18.75" customHeight="1">
      <c r="A55" s="12">
        <v>4</v>
      </c>
      <c r="B55" s="18" t="s">
        <v>50</v>
      </c>
      <c r="C55" s="11"/>
      <c r="D55" s="21"/>
      <c r="E55" s="11"/>
      <c r="F55" s="21">
        <v>35208</v>
      </c>
      <c r="G55" s="21">
        <v>45023</v>
      </c>
      <c r="H55" s="21">
        <v>41969</v>
      </c>
      <c r="I55" s="21">
        <v>37110</v>
      </c>
      <c r="J55" s="7">
        <v>31642</v>
      </c>
      <c r="K55" s="7">
        <v>20480</v>
      </c>
      <c r="L55" s="7">
        <v>0</v>
      </c>
      <c r="M55" s="7">
        <v>0</v>
      </c>
      <c r="N55" s="48">
        <v>0</v>
      </c>
    </row>
    <row r="56" spans="1:14" ht="30" customHeight="1" hidden="1">
      <c r="A56" s="12"/>
      <c r="B56" s="60"/>
      <c r="C56" s="11"/>
      <c r="D56" s="21"/>
      <c r="E56" s="11"/>
      <c r="F56" s="21"/>
      <c r="G56" s="21"/>
      <c r="H56" s="21"/>
      <c r="I56" s="21"/>
      <c r="J56" s="11"/>
      <c r="K56" s="11"/>
      <c r="L56" s="11"/>
      <c r="M56" s="11"/>
      <c r="N56" s="6"/>
    </row>
    <row r="57" spans="1:14" ht="15" customHeight="1">
      <c r="A57" s="75" t="s">
        <v>37</v>
      </c>
      <c r="B57" s="55" t="s">
        <v>38</v>
      </c>
      <c r="C57" s="61"/>
      <c r="D57" s="61"/>
      <c r="E57" s="11"/>
      <c r="F57" s="62">
        <f aca="true" t="shared" si="12" ref="F57:N57">F29+F44</f>
        <v>985357</v>
      </c>
      <c r="G57" s="62">
        <f t="shared" si="12"/>
        <v>996227</v>
      </c>
      <c r="H57" s="62">
        <f t="shared" si="12"/>
        <v>958801</v>
      </c>
      <c r="I57" s="62">
        <f t="shared" si="12"/>
        <v>917316</v>
      </c>
      <c r="J57" s="62">
        <f t="shared" si="12"/>
        <v>851942</v>
      </c>
      <c r="K57" s="62">
        <f t="shared" si="12"/>
        <v>635214</v>
      </c>
      <c r="L57" s="62">
        <f t="shared" si="12"/>
        <v>316885</v>
      </c>
      <c r="M57" s="62">
        <f t="shared" si="12"/>
        <v>147159</v>
      </c>
      <c r="N57" s="76">
        <f t="shared" si="12"/>
        <v>137803</v>
      </c>
    </row>
    <row r="58" spans="1:14" ht="12.75">
      <c r="A58" s="77" t="s">
        <v>39</v>
      </c>
      <c r="B58" s="13" t="s">
        <v>40</v>
      </c>
      <c r="C58" s="11"/>
      <c r="D58" s="11"/>
      <c r="E58" s="11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6"/>
    </row>
    <row r="59" spans="1:14" ht="12.75">
      <c r="A59" s="12">
        <v>6</v>
      </c>
      <c r="B59" s="13" t="s">
        <v>41</v>
      </c>
      <c r="C59" s="5"/>
      <c r="D59" s="5"/>
      <c r="E59" s="11"/>
      <c r="F59" s="14">
        <f aca="true" t="shared" si="13" ref="F59:N59">F26-F27</f>
        <v>-1280597</v>
      </c>
      <c r="G59" s="14">
        <f t="shared" si="13"/>
        <v>-0.4100000001490116</v>
      </c>
      <c r="H59" s="14">
        <f t="shared" si="13"/>
        <v>-0.49230000004172325</v>
      </c>
      <c r="I59" s="14">
        <f t="shared" si="13"/>
        <v>-0.3270689994096756</v>
      </c>
      <c r="J59" s="14">
        <f t="shared" si="13"/>
        <v>-0.046881064772605896</v>
      </c>
      <c r="K59" s="14">
        <f t="shared" si="13"/>
        <v>-0.0782875046133995</v>
      </c>
      <c r="L59" s="14">
        <f t="shared" si="13"/>
        <v>-0.37063612043857574</v>
      </c>
      <c r="M59" s="14">
        <f t="shared" si="13"/>
        <v>0.39824479818344116</v>
      </c>
      <c r="N59" s="15">
        <f t="shared" si="13"/>
        <v>-0.3598078563809395</v>
      </c>
    </row>
    <row r="60" spans="1:14" ht="12.75">
      <c r="A60" s="12">
        <v>7</v>
      </c>
      <c r="B60" s="13" t="s">
        <v>42</v>
      </c>
      <c r="C60" s="5"/>
      <c r="D60" s="5"/>
      <c r="E60" s="11"/>
      <c r="F60" s="5">
        <v>699726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19">
        <v>0</v>
      </c>
    </row>
    <row r="61" spans="1:14" ht="12.75">
      <c r="A61" s="12">
        <v>8</v>
      </c>
      <c r="B61" s="13" t="s">
        <v>43</v>
      </c>
      <c r="C61" s="5"/>
      <c r="D61" s="5"/>
      <c r="E61" s="11"/>
      <c r="F61" s="63">
        <f>F60-F59</f>
        <v>1980323</v>
      </c>
      <c r="G61" s="5">
        <v>0</v>
      </c>
      <c r="H61" s="5">
        <v>0</v>
      </c>
      <c r="I61" s="54">
        <v>0</v>
      </c>
      <c r="J61" s="5">
        <v>0</v>
      </c>
      <c r="K61" s="5">
        <v>0</v>
      </c>
      <c r="L61" s="5">
        <v>0</v>
      </c>
      <c r="M61" s="5">
        <v>0</v>
      </c>
      <c r="N61" s="19">
        <v>0</v>
      </c>
    </row>
    <row r="62" spans="1:14" ht="12.75">
      <c r="A62" s="12"/>
      <c r="B62" s="16" t="s">
        <v>44</v>
      </c>
      <c r="C62" s="5"/>
      <c r="D62" s="5"/>
      <c r="E62" s="11"/>
      <c r="F62" s="5">
        <v>100000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19">
        <v>0</v>
      </c>
    </row>
    <row r="63" spans="1:14" ht="25.5">
      <c r="A63" s="12"/>
      <c r="B63" s="18" t="s">
        <v>51</v>
      </c>
      <c r="C63" s="5"/>
      <c r="D63" s="5"/>
      <c r="E63" s="11"/>
      <c r="F63" s="85">
        <v>58331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19">
        <v>0</v>
      </c>
    </row>
    <row r="64" spans="1:14" ht="38.25">
      <c r="A64" s="12"/>
      <c r="B64" s="57" t="s">
        <v>75</v>
      </c>
      <c r="C64" s="5"/>
      <c r="D64" s="5"/>
      <c r="E64" s="11"/>
      <c r="F64" s="49">
        <v>157000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19">
        <v>0</v>
      </c>
    </row>
    <row r="65" spans="1:14" ht="24">
      <c r="A65" s="12"/>
      <c r="B65" s="24" t="s">
        <v>66</v>
      </c>
      <c r="C65" s="5"/>
      <c r="D65" s="5"/>
      <c r="E65" s="11"/>
      <c r="F65" s="5">
        <v>569992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19">
        <v>0</v>
      </c>
    </row>
    <row r="66" spans="1:14" ht="12.75">
      <c r="A66" s="12"/>
      <c r="B66" s="24" t="s">
        <v>67</v>
      </c>
      <c r="C66" s="5"/>
      <c r="D66" s="5"/>
      <c r="E66" s="11"/>
      <c r="F66" s="5">
        <v>95000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19">
        <v>0</v>
      </c>
    </row>
    <row r="67" spans="1:14" ht="12.75">
      <c r="A67" s="101"/>
      <c r="B67" s="102" t="s">
        <v>76</v>
      </c>
      <c r="C67" s="103"/>
      <c r="D67" s="103"/>
      <c r="E67" s="104"/>
      <c r="F67" s="103">
        <v>1000000</v>
      </c>
      <c r="G67" s="103"/>
      <c r="H67" s="103"/>
      <c r="I67" s="103"/>
      <c r="J67" s="103"/>
      <c r="K67" s="103"/>
      <c r="L67" s="103"/>
      <c r="M67" s="103"/>
      <c r="N67" s="106"/>
    </row>
    <row r="68" spans="1:14" ht="28.5" customHeight="1" thickBot="1">
      <c r="A68" s="78">
        <v>9</v>
      </c>
      <c r="B68" s="79" t="s">
        <v>46</v>
      </c>
      <c r="C68" s="80"/>
      <c r="D68" s="81"/>
      <c r="E68" s="8"/>
      <c r="F68" s="81">
        <f aca="true" t="shared" si="14" ref="F68:N68">F57/F8*100</f>
        <v>3.2045110713794527</v>
      </c>
      <c r="G68" s="81">
        <f t="shared" si="14"/>
        <v>3.139123764776815</v>
      </c>
      <c r="H68" s="81">
        <f t="shared" si="14"/>
        <v>2.933198028775945</v>
      </c>
      <c r="I68" s="81">
        <f t="shared" si="14"/>
        <v>2.724549170159088</v>
      </c>
      <c r="J68" s="81">
        <f t="shared" si="14"/>
        <v>2.4566794095451128</v>
      </c>
      <c r="K68" s="81">
        <f t="shared" si="14"/>
        <v>1.7783666006603687</v>
      </c>
      <c r="L68" s="81">
        <f t="shared" si="14"/>
        <v>0.8613222958333663</v>
      </c>
      <c r="M68" s="81">
        <f t="shared" si="14"/>
        <v>0.3883413272572232</v>
      </c>
      <c r="N68" s="82">
        <f t="shared" si="14"/>
        <v>0.35305976700340125</v>
      </c>
    </row>
    <row r="69" spans="10:14" ht="12.75">
      <c r="J69" s="164" t="s">
        <v>47</v>
      </c>
      <c r="K69" s="164"/>
      <c r="L69" s="164"/>
      <c r="M69" s="164"/>
      <c r="N69" s="164"/>
    </row>
    <row r="70" spans="10:13" ht="12.75">
      <c r="J70" s="152" t="s">
        <v>48</v>
      </c>
      <c r="K70" s="152"/>
      <c r="L70" s="152"/>
      <c r="M70" s="152"/>
    </row>
    <row r="73" spans="1:9" ht="31.5" customHeight="1">
      <c r="A73" s="25"/>
      <c r="B73" s="26"/>
      <c r="C73" s="27"/>
      <c r="D73" s="27"/>
      <c r="E73" s="27"/>
      <c r="F73" s="28"/>
      <c r="G73" s="27"/>
      <c r="H73" s="27"/>
      <c r="I73" s="27"/>
    </row>
    <row r="74" ht="21" customHeight="1"/>
    <row r="77" spans="11:14" ht="12.75">
      <c r="K77" s="155"/>
      <c r="L77" s="155"/>
      <c r="M77" s="155"/>
      <c r="N77" s="155"/>
    </row>
    <row r="82" spans="1:10" ht="12.75">
      <c r="A82" s="1"/>
      <c r="B82" s="1"/>
      <c r="C82" s="1"/>
      <c r="D82" s="1"/>
      <c r="E82" s="1"/>
      <c r="F82" s="1"/>
      <c r="G82" s="2"/>
      <c r="H82" s="2"/>
      <c r="I82" s="3"/>
      <c r="J82" s="3"/>
    </row>
    <row r="83" spans="1:15" ht="12.75">
      <c r="A83" s="29"/>
      <c r="B83" s="29"/>
      <c r="C83" s="29"/>
      <c r="D83" s="29"/>
      <c r="E83" s="29"/>
      <c r="F83" s="29"/>
      <c r="G83" s="29"/>
      <c r="H83" s="30"/>
      <c r="I83" s="30"/>
      <c r="J83" s="30"/>
      <c r="K83" s="28"/>
      <c r="L83" s="28"/>
      <c r="M83" s="28"/>
      <c r="N83" s="28"/>
      <c r="O83" s="28"/>
    </row>
    <row r="84" spans="1:15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28"/>
      <c r="L84" s="28"/>
      <c r="M84" s="28"/>
      <c r="N84" s="28"/>
      <c r="O84" s="28"/>
    </row>
    <row r="85" spans="1:15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28"/>
      <c r="L85" s="28"/>
      <c r="M85" s="28"/>
      <c r="N85" s="28"/>
      <c r="O85" s="28"/>
    </row>
    <row r="86" spans="1:15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28"/>
      <c r="L86" s="28"/>
      <c r="M86" s="28"/>
      <c r="N86" s="28"/>
      <c r="O86" s="28"/>
    </row>
    <row r="87" spans="1:15" ht="12.75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12.75">
      <c r="A88" s="29"/>
      <c r="B88" s="29"/>
      <c r="C88" s="31"/>
      <c r="D88" s="32"/>
      <c r="E88" s="32"/>
      <c r="F88" s="31"/>
      <c r="G88" s="31"/>
      <c r="H88" s="31"/>
      <c r="I88" s="31"/>
      <c r="J88" s="31"/>
      <c r="K88" s="28"/>
      <c r="L88" s="28"/>
      <c r="M88" s="28"/>
      <c r="N88" s="28"/>
      <c r="O88" s="28"/>
    </row>
    <row r="89" spans="1:15" ht="12.75">
      <c r="A89" s="33"/>
      <c r="B89" s="2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>
      <c r="A90" s="34"/>
      <c r="B90" s="2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>
      <c r="A91" s="30"/>
      <c r="B91" s="30"/>
      <c r="C91" s="27"/>
      <c r="D91" s="27"/>
      <c r="E91" s="27"/>
      <c r="F91" s="27"/>
      <c r="G91" s="27"/>
      <c r="H91" s="27"/>
      <c r="I91" s="27"/>
      <c r="J91" s="27"/>
      <c r="K91" s="35"/>
      <c r="L91" s="35"/>
      <c r="M91" s="35"/>
      <c r="N91" s="35"/>
      <c r="O91" s="35"/>
    </row>
    <row r="92" spans="1:15" ht="12.75">
      <c r="A92" s="30"/>
      <c r="B92" s="30"/>
      <c r="C92" s="27"/>
      <c r="D92" s="27"/>
      <c r="E92" s="27"/>
      <c r="F92" s="27"/>
      <c r="G92" s="27"/>
      <c r="H92" s="27"/>
      <c r="I92" s="27"/>
      <c r="J92" s="27"/>
      <c r="K92" s="35"/>
      <c r="L92" s="35"/>
      <c r="M92" s="35"/>
      <c r="N92" s="35"/>
      <c r="O92" s="35"/>
    </row>
    <row r="93" spans="1:15" ht="12.75">
      <c r="A93" s="30"/>
      <c r="B93" s="30"/>
      <c r="C93" s="27"/>
      <c r="D93" s="27"/>
      <c r="E93" s="27"/>
      <c r="F93" s="27"/>
      <c r="G93" s="27"/>
      <c r="H93" s="27"/>
      <c r="I93" s="27"/>
      <c r="J93" s="27"/>
      <c r="K93" s="35"/>
      <c r="L93" s="35"/>
      <c r="M93" s="35"/>
      <c r="N93" s="35"/>
      <c r="O93" s="35"/>
    </row>
    <row r="94" spans="1:15" ht="12.75">
      <c r="A94" s="30"/>
      <c r="B94" s="30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/>
    </row>
    <row r="95" spans="1:15" ht="12.75">
      <c r="A95" s="30"/>
      <c r="B95" s="30"/>
      <c r="C95" s="27"/>
      <c r="D95" s="27"/>
      <c r="E95" s="27"/>
      <c r="F95" s="27"/>
      <c r="G95" s="27"/>
      <c r="H95" s="27"/>
      <c r="I95" s="27"/>
      <c r="J95" s="27"/>
      <c r="K95" s="35"/>
      <c r="L95" s="35"/>
      <c r="M95" s="35"/>
      <c r="N95" s="35"/>
      <c r="O95" s="28"/>
    </row>
    <row r="96" spans="1:15" ht="12.75">
      <c r="A96" s="30"/>
      <c r="B96" s="30"/>
      <c r="C96" s="27"/>
      <c r="D96" s="27"/>
      <c r="E96" s="27"/>
      <c r="F96" s="27"/>
      <c r="G96" s="27"/>
      <c r="H96" s="27"/>
      <c r="I96" s="27"/>
      <c r="J96" s="27"/>
      <c r="K96" s="35"/>
      <c r="L96" s="35"/>
      <c r="M96" s="35"/>
      <c r="N96" s="35"/>
      <c r="O96" s="35"/>
    </row>
    <row r="97" spans="1:15" ht="12.75">
      <c r="A97" s="34"/>
      <c r="B97" s="2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34"/>
      <c r="B98" s="2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34"/>
      <c r="B99" s="29"/>
      <c r="C99" s="30"/>
      <c r="D99" s="27"/>
      <c r="E99" s="27"/>
      <c r="F99" s="27"/>
      <c r="G99" s="27"/>
      <c r="H99" s="27"/>
      <c r="I99" s="27"/>
      <c r="J99" s="27"/>
      <c r="K99" s="28"/>
      <c r="L99" s="28"/>
      <c r="M99" s="28"/>
      <c r="N99" s="28"/>
      <c r="O99" s="28"/>
    </row>
    <row r="100" spans="1:15" ht="12.75">
      <c r="A100" s="34"/>
      <c r="B100" s="29"/>
      <c r="C100" s="27"/>
      <c r="D100" s="27"/>
      <c r="E100" s="27"/>
      <c r="F100" s="27"/>
      <c r="G100" s="27"/>
      <c r="H100" s="27"/>
      <c r="I100" s="27"/>
      <c r="J100" s="27"/>
      <c r="K100" s="28"/>
      <c r="L100" s="28"/>
      <c r="M100" s="28"/>
      <c r="N100" s="28"/>
      <c r="O100" s="28"/>
    </row>
    <row r="101" spans="1:15" ht="12.75">
      <c r="A101" s="34"/>
      <c r="B101" s="2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>
      <c r="A102" s="34"/>
      <c r="B102" s="29"/>
      <c r="C102" s="27"/>
      <c r="D102" s="27"/>
      <c r="E102" s="27"/>
      <c r="F102" s="27"/>
      <c r="G102" s="27"/>
      <c r="H102" s="27"/>
      <c r="I102" s="27"/>
      <c r="J102" s="27"/>
      <c r="K102" s="28"/>
      <c r="L102" s="28"/>
      <c r="M102" s="28"/>
      <c r="N102" s="28"/>
      <c r="O102" s="28"/>
    </row>
    <row r="103" spans="1:15" ht="12.75">
      <c r="A103" s="34"/>
      <c r="B103" s="29"/>
      <c r="C103" s="27"/>
      <c r="D103" s="36"/>
      <c r="E103" s="36"/>
      <c r="F103" s="27"/>
      <c r="G103" s="27"/>
      <c r="H103" s="27"/>
      <c r="I103" s="27"/>
      <c r="J103" s="27"/>
      <c r="K103" s="28"/>
      <c r="L103" s="28"/>
      <c r="M103" s="28"/>
      <c r="N103" s="28"/>
      <c r="O103" s="28"/>
    </row>
    <row r="104" spans="1:15" ht="12.75">
      <c r="A104" s="34"/>
      <c r="B104" s="29"/>
      <c r="C104" s="27"/>
      <c r="D104" s="27"/>
      <c r="E104" s="27"/>
      <c r="F104" s="27"/>
      <c r="G104" s="27"/>
      <c r="H104" s="27"/>
      <c r="I104" s="27"/>
      <c r="J104" s="27"/>
      <c r="K104" s="28"/>
      <c r="L104" s="28"/>
      <c r="M104" s="28"/>
      <c r="N104" s="28"/>
      <c r="O104" s="28"/>
    </row>
    <row r="105" spans="1:15" ht="12.75">
      <c r="A105" s="34"/>
      <c r="B105" s="29"/>
      <c r="C105" s="27"/>
      <c r="D105" s="27"/>
      <c r="E105" s="27"/>
      <c r="F105" s="27"/>
      <c r="G105" s="27"/>
      <c r="H105" s="27"/>
      <c r="I105" s="27"/>
      <c r="J105" s="27"/>
      <c r="K105" s="28"/>
      <c r="L105" s="28"/>
      <c r="M105" s="28"/>
      <c r="N105" s="28"/>
      <c r="O105" s="28"/>
    </row>
    <row r="106" spans="1:15" ht="12.75">
      <c r="A106" s="33"/>
      <c r="B106" s="2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34"/>
      <c r="B107" s="2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>
      <c r="A108" s="34"/>
      <c r="B108" s="29"/>
      <c r="C108" s="27"/>
      <c r="D108" s="27"/>
      <c r="E108" s="27"/>
      <c r="F108" s="27"/>
      <c r="G108" s="27"/>
      <c r="H108" s="27"/>
      <c r="I108" s="27"/>
      <c r="J108" s="27"/>
      <c r="K108" s="28"/>
      <c r="L108" s="28"/>
      <c r="M108" s="28"/>
      <c r="N108" s="28"/>
      <c r="O108" s="28"/>
    </row>
    <row r="109" spans="1:15" ht="12.75">
      <c r="A109" s="33"/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>
      <c r="A110" s="25"/>
      <c r="B110" s="38"/>
      <c r="C110" s="27"/>
      <c r="D110" s="27"/>
      <c r="E110" s="27"/>
      <c r="F110" s="39"/>
      <c r="G110" s="27"/>
      <c r="H110" s="27"/>
      <c r="I110" s="27"/>
      <c r="J110" s="27"/>
      <c r="K110" s="28"/>
      <c r="L110" s="28"/>
      <c r="M110" s="28"/>
      <c r="N110" s="28"/>
      <c r="O110" s="28"/>
    </row>
    <row r="111" spans="1:15" ht="12.75">
      <c r="A111" s="25"/>
      <c r="B111" s="40"/>
      <c r="C111" s="27"/>
      <c r="D111" s="27"/>
      <c r="E111" s="27"/>
      <c r="F111" s="39"/>
      <c r="G111" s="27"/>
      <c r="H111" s="27"/>
      <c r="I111" s="27"/>
      <c r="J111" s="27"/>
      <c r="K111" s="28"/>
      <c r="L111" s="28"/>
      <c r="M111" s="28"/>
      <c r="N111" s="28"/>
      <c r="O111" s="28"/>
    </row>
    <row r="112" spans="1:15" ht="12.75">
      <c r="A112" s="25"/>
      <c r="B112" s="28"/>
      <c r="C112" s="27"/>
      <c r="D112" s="27"/>
      <c r="E112" s="27"/>
      <c r="F112" s="27"/>
      <c r="G112" s="27"/>
      <c r="H112" s="27"/>
      <c r="I112" s="27"/>
      <c r="J112" s="27"/>
      <c r="K112" s="28"/>
      <c r="L112" s="28"/>
      <c r="M112" s="28"/>
      <c r="N112" s="28"/>
      <c r="O112" s="28"/>
    </row>
    <row r="113" spans="1:15" ht="12.75">
      <c r="A113" s="25"/>
      <c r="B113" s="34"/>
      <c r="C113" s="27"/>
      <c r="D113" s="27"/>
      <c r="E113" s="27"/>
      <c r="F113" s="27"/>
      <c r="G113" s="27"/>
      <c r="H113" s="27"/>
      <c r="I113" s="27"/>
      <c r="J113" s="27"/>
      <c r="K113" s="28"/>
      <c r="L113" s="28"/>
      <c r="M113" s="39"/>
      <c r="N113" s="28"/>
      <c r="O113" s="41"/>
    </row>
    <row r="114" spans="1:15" ht="12.75">
      <c r="A114" s="25"/>
      <c r="B114" s="42"/>
      <c r="C114" s="28"/>
      <c r="D114" s="39"/>
      <c r="E114" s="39"/>
      <c r="F114" s="39"/>
      <c r="G114" s="39"/>
      <c r="H114" s="39"/>
      <c r="I114" s="39"/>
      <c r="J114" s="39"/>
      <c r="K114" s="28"/>
      <c r="L114" s="28"/>
      <c r="M114" s="28"/>
      <c r="N114" s="28"/>
      <c r="O114" s="28"/>
    </row>
    <row r="115" spans="1:15" ht="12.75">
      <c r="A115" s="33"/>
      <c r="B115" s="37"/>
      <c r="C115" s="28"/>
      <c r="D115" s="27"/>
      <c r="E115" s="27"/>
      <c r="F115" s="39"/>
      <c r="G115" s="39"/>
      <c r="H115" s="39"/>
      <c r="I115" s="39"/>
      <c r="J115" s="39"/>
      <c r="K115" s="28"/>
      <c r="L115" s="28"/>
      <c r="M115" s="28"/>
      <c r="N115" s="28"/>
      <c r="O115" s="28"/>
    </row>
    <row r="116" spans="1:15" ht="12.75">
      <c r="A116" s="29"/>
      <c r="B116" s="29"/>
      <c r="C116" s="28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2.75">
      <c r="A117" s="29"/>
      <c r="B117" s="29"/>
      <c r="C117" s="28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2.75">
      <c r="A118" s="29"/>
      <c r="B118" s="37"/>
      <c r="C118" s="28"/>
      <c r="D118" s="35"/>
      <c r="E118" s="35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2.75">
      <c r="A119" s="29"/>
      <c r="B119" s="37"/>
      <c r="C119" s="28"/>
      <c r="D119" s="35"/>
      <c r="E119" s="35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2.75">
      <c r="A120" s="37"/>
      <c r="B120" s="37"/>
      <c r="C120" s="28"/>
      <c r="D120" s="35"/>
      <c r="E120" s="35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2.75">
      <c r="A121" s="37"/>
      <c r="B121" s="37"/>
      <c r="C121" s="28"/>
      <c r="D121" s="35"/>
      <c r="E121" s="35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2.75">
      <c r="A122" s="37"/>
      <c r="B122" s="37"/>
      <c r="C122" s="28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2.75">
      <c r="A123" s="29"/>
      <c r="B123" s="37"/>
      <c r="C123" s="28"/>
      <c r="D123" s="27"/>
      <c r="E123" s="27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2.75">
      <c r="A124" s="37"/>
      <c r="B124" s="37"/>
      <c r="C124" s="28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ht="12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43"/>
      <c r="N129" s="43"/>
      <c r="O129" s="28"/>
    </row>
    <row r="130" spans="2:15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</sheetData>
  <mergeCells count="16">
    <mergeCell ref="J69:N69"/>
    <mergeCell ref="J70:M70"/>
    <mergeCell ref="K77:N77"/>
    <mergeCell ref="K21:K22"/>
    <mergeCell ref="L21:L22"/>
    <mergeCell ref="M21:M22"/>
    <mergeCell ref="N21:N22"/>
    <mergeCell ref="A3:A6"/>
    <mergeCell ref="B3:B6"/>
    <mergeCell ref="F3:N3"/>
    <mergeCell ref="A21:A22"/>
    <mergeCell ref="F21:F22"/>
    <mergeCell ref="G21:G22"/>
    <mergeCell ref="H21:H22"/>
    <mergeCell ref="I21:I22"/>
    <mergeCell ref="J21:J22"/>
  </mergeCells>
  <printOptions horizontalCentered="1" verticalCentered="1"/>
  <pageMargins left="0" right="0" top="0" bottom="0" header="0.11811023622047245" footer="0.5118110236220472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10">
      <selection activeCell="F27" sqref="F27"/>
    </sheetView>
  </sheetViews>
  <sheetFormatPr defaultColWidth="9.140625" defaultRowHeight="12.75"/>
  <cols>
    <col min="1" max="1" width="3.00390625" style="0" customWidth="1"/>
    <col min="2" max="2" width="66.7109375" style="0" customWidth="1"/>
    <col min="3" max="3" width="17.7109375" style="0" hidden="1" customWidth="1"/>
    <col min="4" max="4" width="10.57421875" style="0" hidden="1" customWidth="1"/>
    <col min="5" max="5" width="11.7109375" style="0" hidden="1" customWidth="1"/>
    <col min="6" max="7" width="14.7109375" style="0" customWidth="1"/>
    <col min="8" max="8" width="14.140625" style="0" customWidth="1"/>
    <col min="9" max="9" width="13.140625" style="0" customWidth="1"/>
    <col min="10" max="10" width="12.57421875" style="0" customWidth="1"/>
    <col min="11" max="11" width="13.140625" style="0" customWidth="1"/>
    <col min="12" max="12" width="15.00390625" style="0" customWidth="1"/>
    <col min="13" max="13" width="14.140625" style="0" customWidth="1"/>
    <col min="14" max="14" width="13.421875" style="0" customWidth="1"/>
    <col min="15" max="15" width="9.8515625" style="0" customWidth="1"/>
  </cols>
  <sheetData>
    <row r="1" spans="1:10" ht="12.75">
      <c r="A1" s="1" t="s">
        <v>78</v>
      </c>
      <c r="B1" s="1"/>
      <c r="C1" s="1"/>
      <c r="D1" s="1"/>
      <c r="E1" s="1"/>
      <c r="F1" s="1"/>
      <c r="G1" s="2"/>
      <c r="H1" s="2"/>
      <c r="I1" s="3"/>
      <c r="J1" s="3"/>
    </row>
    <row r="2" spans="1:8" ht="13.5" thickBot="1">
      <c r="A2" s="1" t="s">
        <v>85</v>
      </c>
      <c r="B2" s="1"/>
      <c r="C2" s="1"/>
      <c r="D2" s="1"/>
      <c r="E2" s="1"/>
      <c r="F2" s="1"/>
      <c r="G2" s="1"/>
      <c r="H2" t="s">
        <v>56</v>
      </c>
    </row>
    <row r="3" spans="1:15" ht="12.75">
      <c r="A3" s="142" t="s">
        <v>0</v>
      </c>
      <c r="B3" s="144" t="s">
        <v>1</v>
      </c>
      <c r="C3" s="67"/>
      <c r="D3" s="67" t="s">
        <v>2</v>
      </c>
      <c r="E3" s="47"/>
      <c r="F3" s="144" t="s">
        <v>3</v>
      </c>
      <c r="G3" s="144"/>
      <c r="H3" s="144"/>
      <c r="I3" s="144"/>
      <c r="J3" s="144"/>
      <c r="K3" s="144"/>
      <c r="L3" s="144"/>
      <c r="M3" s="144"/>
      <c r="N3" s="150"/>
      <c r="O3" s="44"/>
    </row>
    <row r="4" spans="1:15" ht="13.5" customHeight="1" hidden="1">
      <c r="A4" s="143"/>
      <c r="B4" s="145"/>
      <c r="C4" s="4"/>
      <c r="D4" s="4"/>
      <c r="E4" s="11"/>
      <c r="F4" s="4"/>
      <c r="G4" s="4"/>
      <c r="H4" s="4"/>
      <c r="I4" s="4"/>
      <c r="J4" s="4"/>
      <c r="K4" s="11"/>
      <c r="L4" s="11"/>
      <c r="M4" s="11"/>
      <c r="N4" s="6"/>
      <c r="O4" s="45"/>
    </row>
    <row r="5" spans="1:15" ht="13.5" customHeight="1" hidden="1">
      <c r="A5" s="143"/>
      <c r="B5" s="145"/>
      <c r="C5" s="4"/>
      <c r="D5" s="4"/>
      <c r="E5" s="11"/>
      <c r="F5" s="4"/>
      <c r="G5" s="4"/>
      <c r="H5" s="4"/>
      <c r="I5" s="4"/>
      <c r="J5" s="4"/>
      <c r="K5" s="11"/>
      <c r="L5" s="11"/>
      <c r="M5" s="11"/>
      <c r="N5" s="6"/>
      <c r="O5" s="46"/>
    </row>
    <row r="6" spans="1:14" ht="13.5" thickBot="1">
      <c r="A6" s="165"/>
      <c r="B6" s="166"/>
      <c r="C6" s="93"/>
      <c r="D6" s="93"/>
      <c r="E6" s="8"/>
      <c r="F6" s="93">
        <v>2004</v>
      </c>
      <c r="G6" s="93">
        <v>2005</v>
      </c>
      <c r="H6" s="93">
        <v>2006</v>
      </c>
      <c r="I6" s="93">
        <v>2007</v>
      </c>
      <c r="J6" s="93">
        <v>2008</v>
      </c>
      <c r="K6" s="93">
        <v>2009</v>
      </c>
      <c r="L6" s="93">
        <v>2010</v>
      </c>
      <c r="M6" s="93">
        <v>2011</v>
      </c>
      <c r="N6" s="94">
        <v>2012</v>
      </c>
    </row>
    <row r="7" spans="1:15" ht="12.75">
      <c r="A7" s="87" t="s">
        <v>4</v>
      </c>
      <c r="B7" s="88" t="s">
        <v>5</v>
      </c>
      <c r="C7" s="86"/>
      <c r="D7" s="89"/>
      <c r="E7" s="90"/>
      <c r="F7" s="91">
        <v>20000</v>
      </c>
      <c r="G7" s="86"/>
      <c r="H7" s="86"/>
      <c r="I7" s="86"/>
      <c r="J7" s="86"/>
      <c r="K7" s="90"/>
      <c r="L7" s="90"/>
      <c r="M7" s="90"/>
      <c r="N7" s="92"/>
      <c r="O7" s="28"/>
    </row>
    <row r="8" spans="1:14" ht="12.75">
      <c r="A8" s="70">
        <v>2</v>
      </c>
      <c r="B8" s="10" t="s">
        <v>6</v>
      </c>
      <c r="C8" s="5"/>
      <c r="D8" s="5"/>
      <c r="E8" s="11"/>
      <c r="F8" s="14">
        <f>F9+F16+F17+F18+F20</f>
        <v>31324256.5</v>
      </c>
      <c r="G8" s="14">
        <f aca="true" t="shared" si="0" ref="G8:N8">G9+G16+G17+G18</f>
        <v>31735830.59</v>
      </c>
      <c r="H8" s="14">
        <f t="shared" si="0"/>
        <v>32687905.5077</v>
      </c>
      <c r="I8" s="14">
        <f t="shared" si="0"/>
        <v>33668542.672931</v>
      </c>
      <c r="J8" s="14">
        <f t="shared" si="0"/>
        <v>34678598.953118935</v>
      </c>
      <c r="K8" s="14">
        <f t="shared" si="0"/>
        <v>35718956.921712495</v>
      </c>
      <c r="L8" s="14">
        <f t="shared" si="0"/>
        <v>36790525.62936388</v>
      </c>
      <c r="M8" s="14">
        <f t="shared" si="0"/>
        <v>37894241.3982448</v>
      </c>
      <c r="N8" s="15">
        <f t="shared" si="0"/>
        <v>39031068.64019214</v>
      </c>
    </row>
    <row r="9" spans="1:14" ht="12.75">
      <c r="A9" s="9" t="s">
        <v>7</v>
      </c>
      <c r="B9" s="10" t="s">
        <v>8</v>
      </c>
      <c r="C9" s="5"/>
      <c r="D9" s="5"/>
      <c r="E9" s="11"/>
      <c r="F9" s="5">
        <f>SUM(F10:F15)</f>
        <v>6435268.5</v>
      </c>
      <c r="G9" s="5">
        <f aca="true" t="shared" si="1" ref="G9:N9">SUM(G10:G15)</f>
        <v>6389603</v>
      </c>
      <c r="H9" s="5">
        <f t="shared" si="1"/>
        <v>6581291.090000001</v>
      </c>
      <c r="I9" s="5">
        <f t="shared" si="1"/>
        <v>6778729.822699999</v>
      </c>
      <c r="J9" s="5">
        <f t="shared" si="1"/>
        <v>6982091.7173810005</v>
      </c>
      <c r="K9" s="5">
        <f t="shared" si="1"/>
        <v>7191554.4689024305</v>
      </c>
      <c r="L9" s="5">
        <f t="shared" si="1"/>
        <v>7407301.102969503</v>
      </c>
      <c r="M9" s="5">
        <f t="shared" si="1"/>
        <v>7629520.136058589</v>
      </c>
      <c r="N9" s="19">
        <f t="shared" si="1"/>
        <v>7858405.740140347</v>
      </c>
    </row>
    <row r="10" spans="1:14" ht="12.75">
      <c r="A10" s="71">
        <v>1</v>
      </c>
      <c r="B10" s="4" t="s">
        <v>9</v>
      </c>
      <c r="C10" s="5"/>
      <c r="D10" s="5"/>
      <c r="E10" s="11"/>
      <c r="F10" s="5">
        <v>1700940</v>
      </c>
      <c r="G10" s="5">
        <v>1680567</v>
      </c>
      <c r="H10" s="5">
        <f aca="true" t="shared" si="2" ref="H10:N12">G10*103%</f>
        <v>1730984.01</v>
      </c>
      <c r="I10" s="5">
        <f t="shared" si="2"/>
        <v>1782913.5303</v>
      </c>
      <c r="J10" s="5">
        <f t="shared" si="2"/>
        <v>1836400.936209</v>
      </c>
      <c r="K10" s="5">
        <f t="shared" si="2"/>
        <v>1891492.96429527</v>
      </c>
      <c r="L10" s="5">
        <f t="shared" si="2"/>
        <v>1948237.7532241282</v>
      </c>
      <c r="M10" s="5">
        <f t="shared" si="2"/>
        <v>2006684.8858208521</v>
      </c>
      <c r="N10" s="19">
        <f t="shared" si="2"/>
        <v>2066885.4323954778</v>
      </c>
    </row>
    <row r="11" spans="1:14" ht="12.75">
      <c r="A11" s="71">
        <v>2</v>
      </c>
      <c r="B11" s="4" t="s">
        <v>10</v>
      </c>
      <c r="C11" s="5"/>
      <c r="D11" s="5"/>
      <c r="E11" s="11"/>
      <c r="F11" s="5">
        <v>408023</v>
      </c>
      <c r="G11" s="5">
        <v>380690</v>
      </c>
      <c r="H11" s="5">
        <f t="shared" si="2"/>
        <v>392110.7</v>
      </c>
      <c r="I11" s="5">
        <f t="shared" si="2"/>
        <v>403874.021</v>
      </c>
      <c r="J11" s="5">
        <f t="shared" si="2"/>
        <v>415990.24163</v>
      </c>
      <c r="K11" s="5">
        <f t="shared" si="2"/>
        <v>428469.94887890003</v>
      </c>
      <c r="L11" s="5">
        <f t="shared" si="2"/>
        <v>441324.047345267</v>
      </c>
      <c r="M11" s="5">
        <f t="shared" si="2"/>
        <v>454563.7687656251</v>
      </c>
      <c r="N11" s="19">
        <f t="shared" si="2"/>
        <v>468200.68182859384</v>
      </c>
    </row>
    <row r="12" spans="1:14" ht="12.75" customHeight="1">
      <c r="A12" s="71">
        <v>3</v>
      </c>
      <c r="B12" s="53" t="s">
        <v>11</v>
      </c>
      <c r="C12" s="5"/>
      <c r="D12" s="5"/>
      <c r="E12" s="11"/>
      <c r="F12" s="5">
        <v>3357937</v>
      </c>
      <c r="G12" s="5">
        <v>3414348</v>
      </c>
      <c r="H12" s="5">
        <f t="shared" si="2"/>
        <v>3516778.44</v>
      </c>
      <c r="I12" s="5">
        <f t="shared" si="2"/>
        <v>3622281.7932</v>
      </c>
      <c r="J12" s="5">
        <f t="shared" si="2"/>
        <v>3730950.2469960004</v>
      </c>
      <c r="K12" s="5">
        <f t="shared" si="2"/>
        <v>3842878.7544058803</v>
      </c>
      <c r="L12" s="5">
        <f t="shared" si="2"/>
        <v>3958165.1170380567</v>
      </c>
      <c r="M12" s="5">
        <f t="shared" si="2"/>
        <v>4076910.0705491984</v>
      </c>
      <c r="N12" s="19">
        <f t="shared" si="2"/>
        <v>4199217.372665674</v>
      </c>
    </row>
    <row r="13" spans="1:14" ht="12.75" customHeight="1" hidden="1">
      <c r="A13" s="71"/>
      <c r="B13" s="4"/>
      <c r="C13" s="5"/>
      <c r="D13" s="5"/>
      <c r="E13" s="11"/>
      <c r="F13" s="5"/>
      <c r="G13" s="5">
        <f>F13*103%</f>
        <v>0</v>
      </c>
      <c r="H13" s="5"/>
      <c r="I13" s="5"/>
      <c r="J13" s="5"/>
      <c r="K13" s="5"/>
      <c r="L13" s="5"/>
      <c r="M13" s="5"/>
      <c r="N13" s="6"/>
    </row>
    <row r="14" spans="1:14" ht="12.75" customHeight="1" hidden="1">
      <c r="A14" s="71"/>
      <c r="B14" s="4"/>
      <c r="C14" s="5"/>
      <c r="D14" s="5"/>
      <c r="E14" s="11"/>
      <c r="F14" s="5"/>
      <c r="G14" s="5">
        <f>F14*103%</f>
        <v>0</v>
      </c>
      <c r="H14" s="5"/>
      <c r="I14" s="5"/>
      <c r="J14" s="7"/>
      <c r="K14" s="7"/>
      <c r="L14" s="7"/>
      <c r="M14" s="7"/>
      <c r="N14" s="6"/>
    </row>
    <row r="15" spans="1:14" ht="12.75">
      <c r="A15" s="71">
        <v>4</v>
      </c>
      <c r="B15" s="4" t="s">
        <v>12</v>
      </c>
      <c r="C15" s="5"/>
      <c r="D15" s="5"/>
      <c r="E15" s="11"/>
      <c r="F15" s="5">
        <v>968368.5</v>
      </c>
      <c r="G15" s="5">
        <v>913998</v>
      </c>
      <c r="H15" s="5">
        <f aca="true" t="shared" si="3" ref="H15:N18">G15*103%</f>
        <v>941417.9400000001</v>
      </c>
      <c r="I15" s="5">
        <f t="shared" si="3"/>
        <v>969660.4782000001</v>
      </c>
      <c r="J15" s="5">
        <f t="shared" si="3"/>
        <v>998750.2925460002</v>
      </c>
      <c r="K15" s="5">
        <f t="shared" si="3"/>
        <v>1028712.8013223802</v>
      </c>
      <c r="L15" s="5">
        <f t="shared" si="3"/>
        <v>1059574.1853620517</v>
      </c>
      <c r="M15" s="5">
        <f t="shared" si="3"/>
        <v>1091361.4109229133</v>
      </c>
      <c r="N15" s="19">
        <f t="shared" si="3"/>
        <v>1124102.2532506008</v>
      </c>
    </row>
    <row r="16" spans="1:14" ht="12.75">
      <c r="A16" s="9" t="s">
        <v>13</v>
      </c>
      <c r="B16" s="10" t="s">
        <v>14</v>
      </c>
      <c r="C16" s="5"/>
      <c r="D16" s="5"/>
      <c r="E16" s="11"/>
      <c r="F16" s="5">
        <v>19753705</v>
      </c>
      <c r="G16" s="5">
        <v>20293526.59</v>
      </c>
      <c r="H16" s="5">
        <f t="shared" si="3"/>
        <v>20902332.3877</v>
      </c>
      <c r="I16" s="5">
        <f t="shared" si="3"/>
        <v>21529402.359331</v>
      </c>
      <c r="J16" s="5">
        <f t="shared" si="3"/>
        <v>22175284.43011093</v>
      </c>
      <c r="K16" s="5">
        <f t="shared" si="3"/>
        <v>22840542.96301426</v>
      </c>
      <c r="L16" s="5">
        <f t="shared" si="3"/>
        <v>23525759.25190469</v>
      </c>
      <c r="M16" s="5">
        <f t="shared" si="3"/>
        <v>24231532.02946183</v>
      </c>
      <c r="N16" s="19">
        <f t="shared" si="3"/>
        <v>24958477.990345687</v>
      </c>
    </row>
    <row r="17" spans="1:14" ht="14.25" customHeight="1">
      <c r="A17" s="9" t="s">
        <v>15</v>
      </c>
      <c r="B17" s="83" t="s">
        <v>68</v>
      </c>
      <c r="C17" s="5"/>
      <c r="D17" s="5"/>
      <c r="E17" s="11"/>
      <c r="F17" s="5">
        <v>4420039</v>
      </c>
      <c r="G17" s="5">
        <v>4352301</v>
      </c>
      <c r="H17" s="5">
        <f t="shared" si="3"/>
        <v>4482870.03</v>
      </c>
      <c r="I17" s="5">
        <f t="shared" si="3"/>
        <v>4617356.1309</v>
      </c>
      <c r="J17" s="5">
        <f t="shared" si="3"/>
        <v>4755876.814827001</v>
      </c>
      <c r="K17" s="5">
        <f t="shared" si="3"/>
        <v>4898553.119271811</v>
      </c>
      <c r="L17" s="5">
        <f t="shared" si="3"/>
        <v>5045509.712849965</v>
      </c>
      <c r="M17" s="5">
        <f t="shared" si="3"/>
        <v>5196875.004235464</v>
      </c>
      <c r="N17" s="19">
        <f t="shared" si="3"/>
        <v>5352781.254362528</v>
      </c>
    </row>
    <row r="18" spans="1:14" ht="12.75" customHeight="1">
      <c r="A18" s="9" t="s">
        <v>18</v>
      </c>
      <c r="B18" s="10" t="s">
        <v>69</v>
      </c>
      <c r="C18" s="4"/>
      <c r="D18" s="5"/>
      <c r="E18" s="11"/>
      <c r="F18" s="5">
        <v>680000</v>
      </c>
      <c r="G18" s="5">
        <v>700400</v>
      </c>
      <c r="H18" s="5">
        <f t="shared" si="3"/>
        <v>721412</v>
      </c>
      <c r="I18" s="5">
        <f t="shared" si="3"/>
        <v>743054.36</v>
      </c>
      <c r="J18" s="5">
        <f t="shared" si="3"/>
        <v>765345.9908</v>
      </c>
      <c r="K18" s="5">
        <f t="shared" si="3"/>
        <v>788306.370524</v>
      </c>
      <c r="L18" s="5">
        <f t="shared" si="3"/>
        <v>811955.56163972</v>
      </c>
      <c r="M18" s="5">
        <f t="shared" si="3"/>
        <v>836314.2284889116</v>
      </c>
      <c r="N18" s="19">
        <f t="shared" si="3"/>
        <v>861403.655343579</v>
      </c>
    </row>
    <row r="19" spans="1:14" ht="8.25" customHeight="1" hidden="1">
      <c r="A19" s="9"/>
      <c r="B19" s="10"/>
      <c r="C19" s="5"/>
      <c r="D19" s="5"/>
      <c r="E19" s="11"/>
      <c r="F19" s="5"/>
      <c r="G19" s="5">
        <f>F19*103%</f>
        <v>0</v>
      </c>
      <c r="H19" s="5"/>
      <c r="I19" s="5"/>
      <c r="J19" s="11"/>
      <c r="K19" s="11"/>
      <c r="L19" s="11"/>
      <c r="M19" s="11"/>
      <c r="N19" s="6"/>
    </row>
    <row r="20" spans="1:14" ht="12.75" customHeight="1">
      <c r="A20" s="9" t="s">
        <v>83</v>
      </c>
      <c r="B20" s="10" t="s">
        <v>84</v>
      </c>
      <c r="C20" s="5"/>
      <c r="D20" s="5"/>
      <c r="E20" s="11"/>
      <c r="F20" s="5">
        <v>35244</v>
      </c>
      <c r="G20" s="5"/>
      <c r="H20" s="5"/>
      <c r="I20" s="5"/>
      <c r="J20" s="11"/>
      <c r="K20" s="11"/>
      <c r="L20" s="11"/>
      <c r="M20" s="11"/>
      <c r="N20" s="6"/>
    </row>
    <row r="21" spans="1:14" ht="12.75">
      <c r="A21" s="70">
        <v>3</v>
      </c>
      <c r="B21" s="10" t="s">
        <v>20</v>
      </c>
      <c r="C21" s="5"/>
      <c r="D21" s="5"/>
      <c r="E21" s="11"/>
      <c r="F21" s="14">
        <f aca="true" t="shared" si="4" ref="F21:N21">F22+F30+F47+F65</f>
        <v>33324579.88</v>
      </c>
      <c r="G21" s="14">
        <f t="shared" si="4"/>
        <v>31735831</v>
      </c>
      <c r="H21" s="14">
        <f t="shared" si="4"/>
        <v>32687906</v>
      </c>
      <c r="I21" s="14">
        <f t="shared" si="4"/>
        <v>33668543</v>
      </c>
      <c r="J21" s="14">
        <f t="shared" si="4"/>
        <v>34678599</v>
      </c>
      <c r="K21" s="14">
        <f t="shared" si="4"/>
        <v>35718957</v>
      </c>
      <c r="L21" s="14">
        <f t="shared" si="4"/>
        <v>36790526</v>
      </c>
      <c r="M21" s="14">
        <f t="shared" si="4"/>
        <v>37894241</v>
      </c>
      <c r="N21" s="15">
        <f t="shared" si="4"/>
        <v>39031069</v>
      </c>
    </row>
    <row r="22" spans="1:14" ht="28.5" customHeight="1">
      <c r="A22" s="162" t="s">
        <v>21</v>
      </c>
      <c r="B22" s="96" t="s">
        <v>65</v>
      </c>
      <c r="C22" s="5"/>
      <c r="D22" s="5"/>
      <c r="E22" s="11"/>
      <c r="F22" s="151">
        <v>31068314.5</v>
      </c>
      <c r="G22" s="151">
        <v>30739604</v>
      </c>
      <c r="H22" s="151">
        <v>31729105</v>
      </c>
      <c r="I22" s="151">
        <v>32751227</v>
      </c>
      <c r="J22" s="151">
        <v>33826657</v>
      </c>
      <c r="K22" s="151">
        <v>35083743</v>
      </c>
      <c r="L22" s="151">
        <v>36473641</v>
      </c>
      <c r="M22" s="151">
        <v>37747082</v>
      </c>
      <c r="N22" s="154">
        <v>38893266</v>
      </c>
    </row>
    <row r="23" spans="1:14" ht="13.5" customHeight="1" hidden="1">
      <c r="A23" s="163"/>
      <c r="B23" s="86"/>
      <c r="C23" s="5"/>
      <c r="D23" s="54"/>
      <c r="E23" s="11"/>
      <c r="F23" s="151"/>
      <c r="G23" s="151"/>
      <c r="H23" s="151"/>
      <c r="I23" s="151"/>
      <c r="J23" s="151"/>
      <c r="K23" s="151"/>
      <c r="L23" s="151"/>
      <c r="M23" s="151"/>
      <c r="N23" s="154"/>
    </row>
    <row r="24" spans="1:14" ht="13.5" customHeight="1" hidden="1">
      <c r="A24" s="9"/>
      <c r="B24" s="10"/>
      <c r="C24" s="5"/>
      <c r="D24" s="5"/>
      <c r="E24" s="11"/>
      <c r="F24" s="5"/>
      <c r="G24" s="5"/>
      <c r="H24" s="5"/>
      <c r="I24" s="5"/>
      <c r="J24" s="11"/>
      <c r="K24" s="11"/>
      <c r="L24" s="11"/>
      <c r="M24" s="11"/>
      <c r="N24" s="6"/>
    </row>
    <row r="25" spans="1:14" ht="13.5" customHeight="1" hidden="1">
      <c r="A25" s="9"/>
      <c r="B25" s="10"/>
      <c r="C25" s="5"/>
      <c r="D25" s="5"/>
      <c r="E25" s="11"/>
      <c r="F25" s="5"/>
      <c r="G25" s="5"/>
      <c r="H25" s="5"/>
      <c r="I25" s="5"/>
      <c r="J25" s="11"/>
      <c r="K25" s="11"/>
      <c r="L25" s="11"/>
      <c r="M25" s="11"/>
      <c r="N25" s="6"/>
    </row>
    <row r="26" spans="1:14" ht="12.75">
      <c r="A26" s="71"/>
      <c r="B26" s="22" t="s">
        <v>23</v>
      </c>
      <c r="C26" s="5"/>
      <c r="D26" s="5"/>
      <c r="E26" s="11"/>
      <c r="F26" s="5">
        <v>19597763</v>
      </c>
      <c r="G26" s="5">
        <v>20024379.35</v>
      </c>
      <c r="H26" s="5">
        <v>20625110.7305</v>
      </c>
      <c r="I26" s="5">
        <v>21243864.052415002</v>
      </c>
      <c r="J26" s="5">
        <v>21881179.973987453</v>
      </c>
      <c r="K26" s="5">
        <v>22537615.373207077</v>
      </c>
      <c r="L26" s="5">
        <v>23213743.83440329</v>
      </c>
      <c r="M26" s="5">
        <v>23910156.14943539</v>
      </c>
      <c r="N26" s="19">
        <v>24627460.833918452</v>
      </c>
    </row>
    <row r="27" spans="1:14" ht="15.75" customHeight="1">
      <c r="A27" s="12">
        <v>4</v>
      </c>
      <c r="B27" s="13" t="s">
        <v>24</v>
      </c>
      <c r="C27" s="5"/>
      <c r="D27" s="5"/>
      <c r="E27" s="11"/>
      <c r="F27" s="5">
        <f>F8+F7-F22</f>
        <v>275942</v>
      </c>
      <c r="G27" s="5">
        <f aca="true" t="shared" si="5" ref="G27:N27">G8+H7-G22</f>
        <v>996226.5899999999</v>
      </c>
      <c r="H27" s="5">
        <f t="shared" si="5"/>
        <v>958800.5077</v>
      </c>
      <c r="I27" s="5">
        <f t="shared" si="5"/>
        <v>917315.6729310006</v>
      </c>
      <c r="J27" s="5">
        <f t="shared" si="5"/>
        <v>851941.9531189352</v>
      </c>
      <c r="K27" s="5">
        <f t="shared" si="5"/>
        <v>635213.9217124954</v>
      </c>
      <c r="L27" s="5">
        <f t="shared" si="5"/>
        <v>316884.62936387956</v>
      </c>
      <c r="M27" s="5">
        <f t="shared" si="5"/>
        <v>147159.39824479818</v>
      </c>
      <c r="N27" s="19">
        <f t="shared" si="5"/>
        <v>137802.64019214362</v>
      </c>
    </row>
    <row r="28" spans="1:14" ht="12.75">
      <c r="A28" s="12">
        <v>5</v>
      </c>
      <c r="B28" s="55" t="s">
        <v>33</v>
      </c>
      <c r="C28" s="11"/>
      <c r="D28" s="11"/>
      <c r="E28" s="11"/>
      <c r="F28" s="56">
        <f aca="true" t="shared" si="6" ref="F28:N28">F30+F47</f>
        <v>985357</v>
      </c>
      <c r="G28" s="56">
        <f t="shared" si="6"/>
        <v>996227</v>
      </c>
      <c r="H28" s="56">
        <f t="shared" si="6"/>
        <v>958801</v>
      </c>
      <c r="I28" s="56">
        <f t="shared" si="6"/>
        <v>917316</v>
      </c>
      <c r="J28" s="56">
        <f t="shared" si="6"/>
        <v>851942</v>
      </c>
      <c r="K28" s="56">
        <f t="shared" si="6"/>
        <v>635214</v>
      </c>
      <c r="L28" s="56">
        <f t="shared" si="6"/>
        <v>316885</v>
      </c>
      <c r="M28" s="56">
        <f t="shared" si="6"/>
        <v>147159</v>
      </c>
      <c r="N28" s="56">
        <f t="shared" si="6"/>
        <v>137803</v>
      </c>
    </row>
    <row r="29" spans="1:14" ht="13.5" customHeight="1" hidden="1">
      <c r="A29" s="71"/>
      <c r="B29" s="10"/>
      <c r="C29" s="5"/>
      <c r="D29" s="5"/>
      <c r="E29" s="11"/>
      <c r="F29" s="5"/>
      <c r="G29" s="5"/>
      <c r="H29" s="5"/>
      <c r="I29" s="5"/>
      <c r="J29" s="11"/>
      <c r="K29" s="11"/>
      <c r="L29" s="11"/>
      <c r="M29" s="11"/>
      <c r="N29" s="6"/>
    </row>
    <row r="30" spans="1:14" ht="15" customHeight="1">
      <c r="A30" s="12" t="s">
        <v>26</v>
      </c>
      <c r="B30" s="55" t="s">
        <v>64</v>
      </c>
      <c r="C30" s="11"/>
      <c r="D30" s="11"/>
      <c r="E30" s="11"/>
      <c r="F30" s="84">
        <f>F31+F40+F41+F43</f>
        <v>692357</v>
      </c>
      <c r="G30" s="84">
        <f>G31+G40+G41+G42+G43+G46</f>
        <v>773882</v>
      </c>
      <c r="H30" s="84">
        <f>H31+H40+H41+H42+H43+H46</f>
        <v>777182</v>
      </c>
      <c r="I30" s="84">
        <f aca="true" t="shared" si="7" ref="I30:N30">I31+I40+I41+I42+I43+I46</f>
        <v>777181</v>
      </c>
      <c r="J30" s="84">
        <f t="shared" si="7"/>
        <v>748090</v>
      </c>
      <c r="K30" s="84">
        <f t="shared" si="7"/>
        <v>565135</v>
      </c>
      <c r="L30" s="84">
        <f t="shared" si="7"/>
        <v>285612</v>
      </c>
      <c r="M30" s="84">
        <f t="shared" si="7"/>
        <v>133612</v>
      </c>
      <c r="N30" s="84">
        <f t="shared" si="7"/>
        <v>133604</v>
      </c>
    </row>
    <row r="31" spans="1:14" ht="15" customHeight="1">
      <c r="A31" s="12">
        <v>1</v>
      </c>
      <c r="B31" s="18" t="s">
        <v>49</v>
      </c>
      <c r="C31" s="11"/>
      <c r="D31" s="11"/>
      <c r="E31" s="11"/>
      <c r="F31" s="7">
        <v>692357</v>
      </c>
      <c r="G31" s="7">
        <v>652182</v>
      </c>
      <c r="H31" s="7">
        <v>623482</v>
      </c>
      <c r="I31" s="7">
        <v>623481</v>
      </c>
      <c r="J31" s="7">
        <v>476390</v>
      </c>
      <c r="K31" s="7">
        <v>285612</v>
      </c>
      <c r="L31" s="7">
        <v>285612</v>
      </c>
      <c r="M31" s="7">
        <v>133612</v>
      </c>
      <c r="N31" s="48">
        <v>133604</v>
      </c>
    </row>
    <row r="32" spans="1:14" ht="13.5" customHeight="1" hidden="1">
      <c r="A32" s="12">
        <v>5</v>
      </c>
      <c r="B32" s="13" t="s">
        <v>25</v>
      </c>
      <c r="C32" s="5"/>
      <c r="D32" s="5"/>
      <c r="E32" s="11"/>
      <c r="F32" s="5">
        <f aca="true" t="shared" si="8" ref="F32:N32">F33+F47</f>
        <v>684875</v>
      </c>
      <c r="G32" s="5">
        <f t="shared" si="8"/>
        <v>685745</v>
      </c>
      <c r="H32" s="5">
        <f t="shared" si="8"/>
        <v>648319</v>
      </c>
      <c r="I32" s="5">
        <f t="shared" si="8"/>
        <v>606835</v>
      </c>
      <c r="J32" s="5">
        <f t="shared" si="8"/>
        <v>588552</v>
      </c>
      <c r="K32" s="5">
        <f t="shared" si="8"/>
        <v>592602</v>
      </c>
      <c r="L32" s="5">
        <f t="shared" si="8"/>
        <v>294273</v>
      </c>
      <c r="M32" s="5">
        <f t="shared" si="8"/>
        <v>143547</v>
      </c>
      <c r="N32" s="19">
        <f t="shared" si="8"/>
        <v>134199</v>
      </c>
    </row>
    <row r="33" spans="1:14" ht="13.5" customHeight="1" hidden="1">
      <c r="A33" s="12" t="s">
        <v>26</v>
      </c>
      <c r="B33" s="13" t="s">
        <v>27</v>
      </c>
      <c r="C33" s="5"/>
      <c r="D33" s="14"/>
      <c r="E33" s="11"/>
      <c r="F33" s="14">
        <f aca="true" t="shared" si="9" ref="F33:N33">SUM(F34:F45)</f>
        <v>391875</v>
      </c>
      <c r="G33" s="14">
        <f t="shared" si="9"/>
        <v>463400</v>
      </c>
      <c r="H33" s="14">
        <f t="shared" si="9"/>
        <v>466700</v>
      </c>
      <c r="I33" s="14">
        <f t="shared" si="9"/>
        <v>466700</v>
      </c>
      <c r="J33" s="14">
        <f t="shared" si="9"/>
        <v>484700</v>
      </c>
      <c r="K33" s="14">
        <f t="shared" si="9"/>
        <v>522523</v>
      </c>
      <c r="L33" s="14">
        <f t="shared" si="9"/>
        <v>263000</v>
      </c>
      <c r="M33" s="14">
        <f t="shared" si="9"/>
        <v>130000</v>
      </c>
      <c r="N33" s="15">
        <f t="shared" si="9"/>
        <v>130000</v>
      </c>
    </row>
    <row r="34" spans="1:14" ht="13.5" customHeight="1" hidden="1">
      <c r="A34" s="12"/>
      <c r="B34" s="16" t="s">
        <v>28</v>
      </c>
      <c r="C34" s="5"/>
      <c r="D34" s="5"/>
      <c r="E34" s="11"/>
      <c r="F34" s="5">
        <v>28700</v>
      </c>
      <c r="G34" s="5">
        <v>28700</v>
      </c>
      <c r="H34" s="5"/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/>
    </row>
    <row r="35" spans="1:14" ht="13.5" customHeight="1" hidden="1">
      <c r="A35" s="12"/>
      <c r="B35" s="16" t="s">
        <v>29</v>
      </c>
      <c r="C35" s="5"/>
      <c r="D35" s="5"/>
      <c r="E35" s="11"/>
      <c r="F35" s="5">
        <v>40175</v>
      </c>
      <c r="G35" s="5">
        <v>0</v>
      </c>
      <c r="H35" s="5">
        <v>0</v>
      </c>
      <c r="I35" s="5"/>
      <c r="J35" s="11">
        <v>0</v>
      </c>
      <c r="K35" s="11">
        <v>0</v>
      </c>
      <c r="L35" s="11">
        <v>0</v>
      </c>
      <c r="M35" s="11">
        <v>0</v>
      </c>
      <c r="N35" s="6"/>
    </row>
    <row r="36" spans="1:14" ht="13.5" customHeight="1" hidden="1">
      <c r="A36" s="12"/>
      <c r="B36" s="16" t="s">
        <v>30</v>
      </c>
      <c r="C36" s="5"/>
      <c r="D36" s="5"/>
      <c r="E36" s="11"/>
      <c r="F36" s="5">
        <v>133000</v>
      </c>
      <c r="G36" s="5">
        <v>133000</v>
      </c>
      <c r="H36" s="5">
        <v>133000</v>
      </c>
      <c r="I36" s="5">
        <v>133000</v>
      </c>
      <c r="J36" s="5">
        <v>133000</v>
      </c>
      <c r="K36" s="5">
        <v>133000</v>
      </c>
      <c r="L36" s="5">
        <v>133000</v>
      </c>
      <c r="M36" s="5">
        <v>0</v>
      </c>
      <c r="N36" s="17">
        <v>0</v>
      </c>
    </row>
    <row r="37" spans="1:14" ht="26.25" customHeight="1" hidden="1">
      <c r="A37" s="12"/>
      <c r="B37" s="18" t="s">
        <v>31</v>
      </c>
      <c r="C37" s="5"/>
      <c r="D37" s="5"/>
      <c r="E37" s="11"/>
      <c r="F37" s="5">
        <v>130000</v>
      </c>
      <c r="G37" s="5">
        <v>130000</v>
      </c>
      <c r="H37" s="5">
        <v>130000</v>
      </c>
      <c r="I37" s="5">
        <v>130000</v>
      </c>
      <c r="J37" s="5">
        <v>130000</v>
      </c>
      <c r="K37" s="5">
        <v>130000</v>
      </c>
      <c r="L37" s="5">
        <v>130000</v>
      </c>
      <c r="M37" s="5">
        <v>130000</v>
      </c>
      <c r="N37" s="19">
        <v>130000</v>
      </c>
    </row>
    <row r="38" spans="1:14" ht="13.5" customHeight="1" hidden="1">
      <c r="A38" s="12"/>
      <c r="B38" s="20"/>
      <c r="C38" s="5"/>
      <c r="D38" s="5"/>
      <c r="E38" s="11"/>
      <c r="F38" s="5"/>
      <c r="G38" s="5"/>
      <c r="H38" s="5"/>
      <c r="I38" s="5"/>
      <c r="J38" s="5"/>
      <c r="K38" s="5"/>
      <c r="L38" s="5"/>
      <c r="M38" s="5"/>
      <c r="N38" s="19"/>
    </row>
    <row r="39" spans="1:14" ht="39" customHeight="1" hidden="1">
      <c r="A39" s="12"/>
      <c r="B39" s="18" t="s">
        <v>32</v>
      </c>
      <c r="C39" s="11"/>
      <c r="D39" s="11"/>
      <c r="E39" s="11"/>
      <c r="F39" s="11">
        <v>60000</v>
      </c>
      <c r="G39" s="11">
        <v>60000</v>
      </c>
      <c r="H39" s="11">
        <v>60000</v>
      </c>
      <c r="I39" s="11">
        <v>60000</v>
      </c>
      <c r="J39" s="21">
        <v>0</v>
      </c>
      <c r="K39" s="21">
        <v>0</v>
      </c>
      <c r="L39" s="21">
        <v>0</v>
      </c>
      <c r="M39" s="21">
        <v>0</v>
      </c>
      <c r="N39" s="17">
        <v>0</v>
      </c>
    </row>
    <row r="40" spans="1:14" ht="26.25" customHeight="1">
      <c r="A40" s="12">
        <v>2</v>
      </c>
      <c r="B40" s="18" t="s">
        <v>62</v>
      </c>
      <c r="C40" s="11"/>
      <c r="D40" s="11"/>
      <c r="E40" s="11"/>
      <c r="F40" s="59">
        <v>0</v>
      </c>
      <c r="G40" s="59">
        <v>11700</v>
      </c>
      <c r="H40" s="59">
        <v>11700</v>
      </c>
      <c r="I40" s="59">
        <v>11700</v>
      </c>
      <c r="J40" s="59">
        <v>11700</v>
      </c>
      <c r="K40" s="59">
        <v>11531</v>
      </c>
      <c r="L40" s="59">
        <v>0</v>
      </c>
      <c r="M40" s="59">
        <v>0</v>
      </c>
      <c r="N40" s="74">
        <v>0</v>
      </c>
    </row>
    <row r="41" spans="1:14" ht="25.5" customHeight="1">
      <c r="A41" s="73">
        <v>3</v>
      </c>
      <c r="B41" s="18" t="s">
        <v>60</v>
      </c>
      <c r="C41" s="11"/>
      <c r="D41" s="11"/>
      <c r="E41" s="11"/>
      <c r="F41" s="59">
        <v>0</v>
      </c>
      <c r="G41" s="59">
        <v>39250</v>
      </c>
      <c r="H41" s="59">
        <v>39250</v>
      </c>
      <c r="I41" s="59">
        <v>39250</v>
      </c>
      <c r="J41" s="59">
        <v>39250</v>
      </c>
      <c r="K41" s="59">
        <v>0</v>
      </c>
      <c r="L41" s="59">
        <v>0</v>
      </c>
      <c r="M41" s="59">
        <v>0</v>
      </c>
      <c r="N41" s="74">
        <v>0</v>
      </c>
    </row>
    <row r="42" spans="1:14" ht="26.25" customHeight="1">
      <c r="A42" s="73">
        <v>4</v>
      </c>
      <c r="B42" s="18" t="s">
        <v>70</v>
      </c>
      <c r="C42" s="11"/>
      <c r="D42" s="11"/>
      <c r="E42" s="11"/>
      <c r="F42" s="59">
        <v>0</v>
      </c>
      <c r="G42" s="59">
        <v>23750</v>
      </c>
      <c r="H42" s="59">
        <v>23750</v>
      </c>
      <c r="I42" s="59">
        <v>23750</v>
      </c>
      <c r="J42" s="59">
        <v>23750</v>
      </c>
      <c r="K42" s="59">
        <v>0</v>
      </c>
      <c r="L42" s="59">
        <v>0</v>
      </c>
      <c r="M42" s="59">
        <v>0</v>
      </c>
      <c r="N42" s="74">
        <v>0</v>
      </c>
    </row>
    <row r="43" spans="1:14" ht="42" customHeight="1">
      <c r="A43" s="12">
        <v>5</v>
      </c>
      <c r="B43" s="57" t="s">
        <v>79</v>
      </c>
      <c r="C43" s="11"/>
      <c r="D43" s="11"/>
      <c r="E43" s="11"/>
      <c r="F43" s="21">
        <v>0</v>
      </c>
      <c r="G43" s="108">
        <v>37000</v>
      </c>
      <c r="H43" s="108">
        <v>69000</v>
      </c>
      <c r="I43" s="108">
        <v>69000</v>
      </c>
      <c r="J43" s="108">
        <v>147000</v>
      </c>
      <c r="K43" s="108">
        <v>247992</v>
      </c>
      <c r="L43" s="108">
        <v>0</v>
      </c>
      <c r="M43" s="108">
        <v>0</v>
      </c>
      <c r="N43" s="109">
        <v>0</v>
      </c>
    </row>
    <row r="44" spans="1:14" ht="13.5" customHeight="1" hidden="1">
      <c r="A44" s="73"/>
      <c r="B44" s="57"/>
      <c r="C44" s="58"/>
      <c r="D44" s="22"/>
      <c r="E44" s="11"/>
      <c r="F44" s="22"/>
      <c r="G44" s="22"/>
      <c r="H44" s="22"/>
      <c r="I44" s="22"/>
      <c r="J44" s="59">
        <v>0</v>
      </c>
      <c r="K44" s="59">
        <v>0</v>
      </c>
      <c r="L44" s="59">
        <v>0</v>
      </c>
      <c r="M44" s="59">
        <v>0</v>
      </c>
      <c r="N44" s="74">
        <v>0</v>
      </c>
    </row>
    <row r="45" spans="1:14" ht="13.5" customHeight="1" hidden="1">
      <c r="A45" s="73"/>
      <c r="B45" s="57"/>
      <c r="C45" s="58"/>
      <c r="D45" s="22"/>
      <c r="E45" s="11"/>
      <c r="F45" s="22"/>
      <c r="G45" s="22"/>
      <c r="H45" s="22"/>
      <c r="I45" s="22"/>
      <c r="J45" s="59"/>
      <c r="K45" s="59"/>
      <c r="L45" s="59"/>
      <c r="M45" s="59"/>
      <c r="N45" s="74"/>
    </row>
    <row r="46" spans="1:14" ht="13.5" customHeight="1">
      <c r="A46" s="73">
        <v>6</v>
      </c>
      <c r="B46" s="18" t="s">
        <v>81</v>
      </c>
      <c r="C46" s="58"/>
      <c r="D46" s="22"/>
      <c r="E46" s="11"/>
      <c r="F46" s="22">
        <v>0</v>
      </c>
      <c r="G46" s="85">
        <v>10000</v>
      </c>
      <c r="H46" s="22">
        <v>10000</v>
      </c>
      <c r="I46" s="22">
        <v>10000</v>
      </c>
      <c r="J46" s="59">
        <v>50000</v>
      </c>
      <c r="K46" s="59">
        <v>20000</v>
      </c>
      <c r="L46" s="59"/>
      <c r="M46" s="59"/>
      <c r="N46" s="74"/>
    </row>
    <row r="47" spans="1:14" ht="12.75">
      <c r="A47" s="12" t="s">
        <v>35</v>
      </c>
      <c r="B47" s="13" t="s">
        <v>63</v>
      </c>
      <c r="C47" s="5"/>
      <c r="D47" s="14"/>
      <c r="E47" s="11"/>
      <c r="F47" s="14">
        <f aca="true" t="shared" si="10" ref="F47:K47">SUM(F55:F61)</f>
        <v>293000</v>
      </c>
      <c r="G47" s="14">
        <f t="shared" si="10"/>
        <v>222345</v>
      </c>
      <c r="H47" s="14">
        <f t="shared" si="10"/>
        <v>181619</v>
      </c>
      <c r="I47" s="14">
        <f t="shared" si="10"/>
        <v>140135</v>
      </c>
      <c r="J47" s="14">
        <f t="shared" si="10"/>
        <v>103852</v>
      </c>
      <c r="K47" s="14">
        <f t="shared" si="10"/>
        <v>70079</v>
      </c>
      <c r="L47" s="14">
        <f>SUM(L55:L59)</f>
        <v>31273</v>
      </c>
      <c r="M47" s="14">
        <f>SUM(M55:M59)</f>
        <v>13547</v>
      </c>
      <c r="N47" s="15">
        <f>SUM(N55:N59)</f>
        <v>4199</v>
      </c>
    </row>
    <row r="48" spans="1:14" ht="12.75" customHeight="1" hidden="1">
      <c r="A48" s="12"/>
      <c r="B48" s="16"/>
      <c r="C48" s="5"/>
      <c r="D48" s="5"/>
      <c r="E48" s="11"/>
      <c r="F48" s="5"/>
      <c r="G48" s="5"/>
      <c r="H48" s="5"/>
      <c r="I48" s="5"/>
      <c r="J48" s="11"/>
      <c r="K48" s="11"/>
      <c r="L48" s="11"/>
      <c r="M48" s="11"/>
      <c r="N48" s="6"/>
    </row>
    <row r="49" spans="1:14" ht="15" customHeight="1" hidden="1">
      <c r="A49" s="12"/>
      <c r="B49" s="18"/>
      <c r="C49" s="5"/>
      <c r="D49" s="5"/>
      <c r="E49" s="11"/>
      <c r="F49" s="5"/>
      <c r="G49" s="5"/>
      <c r="H49" s="5"/>
      <c r="I49" s="5"/>
      <c r="J49" s="11"/>
      <c r="K49" s="11"/>
      <c r="L49" s="11"/>
      <c r="M49" s="11"/>
      <c r="N49" s="6"/>
    </row>
    <row r="50" spans="1:14" ht="12.75" customHeight="1" hidden="1">
      <c r="A50" s="12"/>
      <c r="B50" s="11"/>
      <c r="C50" s="5"/>
      <c r="D50" s="5"/>
      <c r="E50" s="11"/>
      <c r="F50" s="5"/>
      <c r="G50" s="5"/>
      <c r="H50" s="5"/>
      <c r="I50" s="5"/>
      <c r="J50" s="11"/>
      <c r="K50" s="11"/>
      <c r="L50" s="11"/>
      <c r="M50" s="11"/>
      <c r="N50" s="6"/>
    </row>
    <row r="51" spans="1:14" ht="12.75" customHeight="1" hidden="1">
      <c r="A51" s="12"/>
      <c r="B51" s="22"/>
      <c r="C51" s="5"/>
      <c r="D51" s="5"/>
      <c r="E51" s="11"/>
      <c r="F51" s="5"/>
      <c r="G51" s="5"/>
      <c r="H51" s="5"/>
      <c r="I51" s="5"/>
      <c r="J51" s="11"/>
      <c r="K51" s="11"/>
      <c r="L51" s="21"/>
      <c r="M51" s="11"/>
      <c r="N51" s="23"/>
    </row>
    <row r="52" spans="1:14" ht="12.75" customHeight="1" hidden="1">
      <c r="A52" s="12"/>
      <c r="B52" s="22"/>
      <c r="C52" s="5"/>
      <c r="D52" s="5"/>
      <c r="E52" s="11"/>
      <c r="F52" s="5"/>
      <c r="G52" s="5"/>
      <c r="H52" s="5"/>
      <c r="I52" s="5"/>
      <c r="J52" s="11"/>
      <c r="K52" s="11"/>
      <c r="L52" s="21"/>
      <c r="M52" s="11"/>
      <c r="N52" s="23"/>
    </row>
    <row r="53" spans="1:14" ht="12.75" customHeight="1" hidden="1">
      <c r="A53" s="12"/>
      <c r="B53" s="22"/>
      <c r="C53" s="5"/>
      <c r="D53" s="5"/>
      <c r="E53" s="11"/>
      <c r="F53" s="5"/>
      <c r="G53" s="5"/>
      <c r="H53" s="5"/>
      <c r="I53" s="5"/>
      <c r="J53" s="11"/>
      <c r="K53" s="11"/>
      <c r="L53" s="21"/>
      <c r="M53" s="11"/>
      <c r="N53" s="23"/>
    </row>
    <row r="54" spans="1:14" ht="12.75" customHeight="1" hidden="1">
      <c r="A54" s="12"/>
      <c r="B54" s="16"/>
      <c r="C54" s="11"/>
      <c r="D54" s="21"/>
      <c r="E54" s="11"/>
      <c r="F54" s="21"/>
      <c r="G54" s="21"/>
      <c r="H54" s="21"/>
      <c r="I54" s="21"/>
      <c r="J54" s="11"/>
      <c r="K54" s="11"/>
      <c r="L54" s="11"/>
      <c r="M54" s="11"/>
      <c r="N54" s="6"/>
    </row>
    <row r="55" spans="1:14" ht="13.5" customHeight="1">
      <c r="A55" s="12">
        <v>1</v>
      </c>
      <c r="B55" s="18" t="s">
        <v>49</v>
      </c>
      <c r="C55" s="11"/>
      <c r="D55" s="21"/>
      <c r="E55" s="11"/>
      <c r="F55" s="21">
        <v>253592</v>
      </c>
      <c r="G55" s="21">
        <v>168842</v>
      </c>
      <c r="H55" s="21">
        <v>133240</v>
      </c>
      <c r="I55" s="21">
        <v>98685</v>
      </c>
      <c r="J55" s="7">
        <v>69640</v>
      </c>
      <c r="K55" s="7">
        <v>48999</v>
      </c>
      <c r="L55" s="7">
        <v>31273</v>
      </c>
      <c r="M55" s="7">
        <v>13547</v>
      </c>
      <c r="N55" s="48">
        <v>4199</v>
      </c>
    </row>
    <row r="56" spans="1:14" ht="24.75" customHeight="1">
      <c r="A56" s="12">
        <v>2</v>
      </c>
      <c r="B56" s="18" t="s">
        <v>57</v>
      </c>
      <c r="C56" s="11"/>
      <c r="D56" s="21"/>
      <c r="E56" s="11"/>
      <c r="F56" s="21">
        <v>1500</v>
      </c>
      <c r="G56" s="21">
        <v>2200</v>
      </c>
      <c r="H56" s="21">
        <v>1700</v>
      </c>
      <c r="I56" s="21">
        <v>1200</v>
      </c>
      <c r="J56" s="7">
        <v>1000</v>
      </c>
      <c r="K56" s="7">
        <v>600</v>
      </c>
      <c r="L56" s="7">
        <v>0</v>
      </c>
      <c r="M56" s="7">
        <v>0</v>
      </c>
      <c r="N56" s="48">
        <v>0</v>
      </c>
    </row>
    <row r="57" spans="1:14" ht="24" customHeight="1">
      <c r="A57" s="12">
        <v>3</v>
      </c>
      <c r="B57" s="18" t="s">
        <v>60</v>
      </c>
      <c r="C57" s="11"/>
      <c r="D57" s="21"/>
      <c r="E57" s="11"/>
      <c r="F57" s="21">
        <v>2700</v>
      </c>
      <c r="G57" s="21">
        <v>6280</v>
      </c>
      <c r="H57" s="21">
        <v>4710</v>
      </c>
      <c r="I57" s="21">
        <v>3140</v>
      </c>
      <c r="J57" s="7">
        <v>1570</v>
      </c>
      <c r="K57" s="7">
        <v>0</v>
      </c>
      <c r="L57" s="7">
        <v>0</v>
      </c>
      <c r="M57" s="7">
        <v>0</v>
      </c>
      <c r="N57" s="48">
        <v>0</v>
      </c>
    </row>
    <row r="58" spans="1:14" ht="25.5" customHeight="1">
      <c r="A58" s="12">
        <v>4</v>
      </c>
      <c r="B58" s="18" t="s">
        <v>71</v>
      </c>
      <c r="C58" s="11"/>
      <c r="D58" s="21"/>
      <c r="E58" s="11"/>
      <c r="F58" s="21">
        <v>1583</v>
      </c>
      <c r="G58" s="21">
        <v>3800</v>
      </c>
      <c r="H58" s="21">
        <v>2850</v>
      </c>
      <c r="I58" s="21">
        <v>1900</v>
      </c>
      <c r="J58" s="7">
        <v>950</v>
      </c>
      <c r="K58" s="7">
        <v>0</v>
      </c>
      <c r="L58" s="7">
        <v>0</v>
      </c>
      <c r="M58" s="7">
        <v>0</v>
      </c>
      <c r="N58" s="48">
        <v>0</v>
      </c>
    </row>
    <row r="59" spans="1:14" ht="30" customHeight="1">
      <c r="A59" s="12">
        <v>5</v>
      </c>
      <c r="B59" s="57" t="s">
        <v>80</v>
      </c>
      <c r="C59" s="11"/>
      <c r="D59" s="21"/>
      <c r="E59" s="11"/>
      <c r="F59" s="21">
        <v>28825</v>
      </c>
      <c r="G59" s="21">
        <v>35423</v>
      </c>
      <c r="H59" s="21">
        <v>33619</v>
      </c>
      <c r="I59" s="21">
        <v>30210</v>
      </c>
      <c r="J59" s="7">
        <v>26392</v>
      </c>
      <c r="K59" s="7">
        <v>17580</v>
      </c>
      <c r="L59" s="7">
        <v>0</v>
      </c>
      <c r="M59" s="7">
        <v>0</v>
      </c>
      <c r="N59" s="48">
        <v>0</v>
      </c>
    </row>
    <row r="60" spans="1:14" ht="30" customHeight="1" hidden="1">
      <c r="A60" s="12"/>
      <c r="B60" s="60"/>
      <c r="C60" s="11"/>
      <c r="D60" s="21"/>
      <c r="E60" s="11"/>
      <c r="F60" s="21"/>
      <c r="G60" s="21"/>
      <c r="H60" s="21"/>
      <c r="I60" s="21"/>
      <c r="J60" s="11"/>
      <c r="K60" s="11"/>
      <c r="L60" s="11"/>
      <c r="M60" s="11"/>
      <c r="N60" s="6"/>
    </row>
    <row r="61" spans="1:14" ht="21.75" customHeight="1">
      <c r="A61" s="12">
        <v>6</v>
      </c>
      <c r="B61" s="18" t="s">
        <v>82</v>
      </c>
      <c r="C61" s="11"/>
      <c r="D61" s="21"/>
      <c r="E61" s="11"/>
      <c r="F61" s="21">
        <v>4800</v>
      </c>
      <c r="G61" s="21">
        <v>5800</v>
      </c>
      <c r="H61" s="21">
        <v>5500</v>
      </c>
      <c r="I61" s="21">
        <v>5000</v>
      </c>
      <c r="J61" s="11">
        <v>4300</v>
      </c>
      <c r="K61" s="11">
        <v>2900</v>
      </c>
      <c r="L61" s="11"/>
      <c r="M61" s="11"/>
      <c r="N61" s="6"/>
    </row>
    <row r="62" spans="1:14" ht="15" customHeight="1">
      <c r="A62" s="75" t="s">
        <v>37</v>
      </c>
      <c r="B62" s="55" t="s">
        <v>38</v>
      </c>
      <c r="C62" s="61"/>
      <c r="D62" s="61"/>
      <c r="E62" s="11"/>
      <c r="F62" s="62">
        <f aca="true" t="shared" si="11" ref="F62:N62">F30+F47</f>
        <v>985357</v>
      </c>
      <c r="G62" s="62">
        <f t="shared" si="11"/>
        <v>996227</v>
      </c>
      <c r="H62" s="62">
        <f t="shared" si="11"/>
        <v>958801</v>
      </c>
      <c r="I62" s="62">
        <f t="shared" si="11"/>
        <v>917316</v>
      </c>
      <c r="J62" s="62">
        <f t="shared" si="11"/>
        <v>851942</v>
      </c>
      <c r="K62" s="62">
        <f t="shared" si="11"/>
        <v>635214</v>
      </c>
      <c r="L62" s="62">
        <f t="shared" si="11"/>
        <v>316885</v>
      </c>
      <c r="M62" s="62">
        <f t="shared" si="11"/>
        <v>147159</v>
      </c>
      <c r="N62" s="76">
        <f t="shared" si="11"/>
        <v>137803</v>
      </c>
    </row>
    <row r="63" spans="1:14" ht="12.75">
      <c r="A63" s="77" t="s">
        <v>39</v>
      </c>
      <c r="B63" s="13" t="s">
        <v>40</v>
      </c>
      <c r="C63" s="11"/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6"/>
    </row>
    <row r="64" spans="1:14" ht="12.75">
      <c r="A64" s="12">
        <v>6</v>
      </c>
      <c r="B64" s="13" t="s">
        <v>41</v>
      </c>
      <c r="C64" s="5"/>
      <c r="D64" s="5"/>
      <c r="E64" s="11"/>
      <c r="F64" s="14">
        <f aca="true" t="shared" si="12" ref="F64:N64">F27-F28</f>
        <v>-709415</v>
      </c>
      <c r="G64" s="14">
        <f t="shared" si="12"/>
        <v>-0.4100000001490116</v>
      </c>
      <c r="H64" s="14">
        <f t="shared" si="12"/>
        <v>-0.49230000004172325</v>
      </c>
      <c r="I64" s="14">
        <f t="shared" si="12"/>
        <v>-0.3270689994096756</v>
      </c>
      <c r="J64" s="14">
        <f t="shared" si="12"/>
        <v>-0.046881064772605896</v>
      </c>
      <c r="K64" s="14">
        <f t="shared" si="12"/>
        <v>-0.0782875046133995</v>
      </c>
      <c r="L64" s="14">
        <f t="shared" si="12"/>
        <v>-0.37063612043857574</v>
      </c>
      <c r="M64" s="14">
        <f t="shared" si="12"/>
        <v>0.39824479818344116</v>
      </c>
      <c r="N64" s="15">
        <f t="shared" si="12"/>
        <v>-0.3598078563809395</v>
      </c>
    </row>
    <row r="65" spans="1:14" ht="12.75">
      <c r="A65" s="12">
        <v>7</v>
      </c>
      <c r="B65" s="13" t="s">
        <v>42</v>
      </c>
      <c r="C65" s="5"/>
      <c r="D65" s="5"/>
      <c r="E65" s="11"/>
      <c r="F65" s="5">
        <v>1270908.38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19">
        <v>0</v>
      </c>
    </row>
    <row r="66" spans="1:14" ht="12.75">
      <c r="A66" s="12">
        <v>8</v>
      </c>
      <c r="B66" s="13" t="s">
        <v>43</v>
      </c>
      <c r="C66" s="5"/>
      <c r="D66" s="5"/>
      <c r="E66" s="11"/>
      <c r="F66" s="63">
        <f>F65-F64</f>
        <v>1980323.38</v>
      </c>
      <c r="G66" s="5">
        <v>0</v>
      </c>
      <c r="H66" s="5">
        <v>0</v>
      </c>
      <c r="I66" s="54">
        <v>0</v>
      </c>
      <c r="J66" s="5">
        <v>0</v>
      </c>
      <c r="K66" s="5">
        <v>0</v>
      </c>
      <c r="L66" s="5">
        <v>0</v>
      </c>
      <c r="M66" s="5">
        <v>0</v>
      </c>
      <c r="N66" s="19">
        <v>0</v>
      </c>
    </row>
    <row r="67" spans="1:14" ht="12.75">
      <c r="A67" s="12"/>
      <c r="B67" s="16" t="s">
        <v>44</v>
      </c>
      <c r="C67" s="5"/>
      <c r="D67" s="5"/>
      <c r="E67" s="11"/>
      <c r="F67" s="5">
        <v>100000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19">
        <v>0</v>
      </c>
    </row>
    <row r="68" spans="1:14" ht="15.75" customHeight="1">
      <c r="A68" s="12"/>
      <c r="B68" s="18" t="s">
        <v>51</v>
      </c>
      <c r="C68" s="5"/>
      <c r="D68" s="5"/>
      <c r="E68" s="11"/>
      <c r="F68" s="85">
        <v>58331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19">
        <v>0</v>
      </c>
    </row>
    <row r="69" spans="1:14" ht="27" customHeight="1">
      <c r="A69" s="12"/>
      <c r="B69" s="18" t="s">
        <v>60</v>
      </c>
      <c r="C69" s="5"/>
      <c r="D69" s="5"/>
      <c r="E69" s="11"/>
      <c r="F69" s="85">
        <v>157000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19">
        <v>0</v>
      </c>
    </row>
    <row r="70" spans="1:14" ht="24">
      <c r="A70" s="12"/>
      <c r="B70" s="24" t="s">
        <v>66</v>
      </c>
      <c r="C70" s="5"/>
      <c r="D70" s="5"/>
      <c r="E70" s="11"/>
      <c r="F70" s="5">
        <v>569992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19">
        <v>0</v>
      </c>
    </row>
    <row r="71" spans="1:14" ht="12.75" customHeight="1">
      <c r="A71" s="12"/>
      <c r="B71" s="64" t="s">
        <v>72</v>
      </c>
      <c r="C71" s="5"/>
      <c r="D71" s="5"/>
      <c r="E71" s="11"/>
      <c r="F71" s="49">
        <v>95000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19">
        <v>0</v>
      </c>
    </row>
    <row r="72" spans="1:14" ht="15" customHeight="1">
      <c r="A72" s="101"/>
      <c r="B72" s="102" t="s">
        <v>76</v>
      </c>
      <c r="C72" s="103"/>
      <c r="D72" s="103"/>
      <c r="E72" s="104"/>
      <c r="F72" s="103">
        <v>1000000</v>
      </c>
      <c r="G72" s="103"/>
      <c r="H72" s="103"/>
      <c r="I72" s="103"/>
      <c r="J72" s="103"/>
      <c r="K72" s="103"/>
      <c r="L72" s="103"/>
      <c r="M72" s="103"/>
      <c r="N72" s="106"/>
    </row>
    <row r="73" spans="1:14" ht="25.5" customHeight="1" thickBot="1">
      <c r="A73" s="78">
        <v>9</v>
      </c>
      <c r="B73" s="79" t="s">
        <v>46</v>
      </c>
      <c r="C73" s="80"/>
      <c r="D73" s="81"/>
      <c r="E73" s="8"/>
      <c r="F73" s="81">
        <f aca="true" t="shared" si="13" ref="F73:N73">F62/F8*100</f>
        <v>3.14566763938994</v>
      </c>
      <c r="G73" s="81">
        <f t="shared" si="13"/>
        <v>3.139123764776815</v>
      </c>
      <c r="H73" s="81">
        <f t="shared" si="13"/>
        <v>2.933198028775945</v>
      </c>
      <c r="I73" s="81">
        <f t="shared" si="13"/>
        <v>2.724549170159088</v>
      </c>
      <c r="J73" s="81">
        <f t="shared" si="13"/>
        <v>2.4566794095451128</v>
      </c>
      <c r="K73" s="81">
        <f t="shared" si="13"/>
        <v>1.7783666006603687</v>
      </c>
      <c r="L73" s="81">
        <f t="shared" si="13"/>
        <v>0.8613222958333663</v>
      </c>
      <c r="M73" s="81">
        <f t="shared" si="13"/>
        <v>0.3883413272572232</v>
      </c>
      <c r="N73" s="82">
        <f t="shared" si="13"/>
        <v>0.35305976700340125</v>
      </c>
    </row>
    <row r="75" spans="12:13" ht="12.75">
      <c r="L75" s="43" t="s">
        <v>47</v>
      </c>
      <c r="M75" s="43"/>
    </row>
    <row r="76" spans="11:12" ht="12.75">
      <c r="K76" s="107"/>
      <c r="L76" s="107" t="s">
        <v>48</v>
      </c>
    </row>
    <row r="77" spans="10:14" ht="12.75">
      <c r="J77" s="28"/>
      <c r="K77" s="28"/>
      <c r="L77" s="28"/>
      <c r="M77" s="28"/>
      <c r="N77" s="28"/>
    </row>
    <row r="78" spans="1:9" ht="31.5" customHeight="1">
      <c r="A78" s="25"/>
      <c r="B78" s="26"/>
      <c r="C78" s="27"/>
      <c r="D78" s="27"/>
      <c r="E78" s="27"/>
      <c r="F78" s="28"/>
      <c r="G78" s="27"/>
      <c r="H78" s="27"/>
      <c r="I78" s="27"/>
    </row>
    <row r="79" ht="21" customHeight="1"/>
    <row r="82" spans="11:14" ht="12.75">
      <c r="K82" s="155"/>
      <c r="L82" s="155"/>
      <c r="M82" s="155"/>
      <c r="N82" s="155"/>
    </row>
    <row r="87" spans="1:10" ht="12.75">
      <c r="A87" s="1"/>
      <c r="B87" s="1"/>
      <c r="C87" s="1"/>
      <c r="D87" s="1"/>
      <c r="E87" s="1"/>
      <c r="F87" s="1"/>
      <c r="G87" s="2"/>
      <c r="H87" s="2"/>
      <c r="I87" s="3"/>
      <c r="J87" s="3"/>
    </row>
    <row r="88" spans="1:15" ht="12.75">
      <c r="A88" s="29"/>
      <c r="B88" s="29"/>
      <c r="C88" s="29"/>
      <c r="D88" s="29"/>
      <c r="E88" s="29"/>
      <c r="F88" s="29"/>
      <c r="G88" s="29"/>
      <c r="H88" s="30"/>
      <c r="I88" s="30"/>
      <c r="J88" s="30"/>
      <c r="K88" s="28"/>
      <c r="L88" s="28"/>
      <c r="M88" s="28"/>
      <c r="N88" s="28"/>
      <c r="O88" s="28"/>
    </row>
    <row r="89" spans="1:15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28"/>
      <c r="L89" s="28"/>
      <c r="M89" s="28"/>
      <c r="N89" s="28"/>
      <c r="O89" s="28"/>
    </row>
    <row r="90" spans="1:15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28"/>
      <c r="L90" s="28"/>
      <c r="M90" s="28"/>
      <c r="N90" s="28"/>
      <c r="O90" s="28"/>
    </row>
    <row r="91" spans="1:15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28"/>
      <c r="L91" s="28"/>
      <c r="M91" s="28"/>
      <c r="N91" s="28"/>
      <c r="O91" s="28"/>
    </row>
    <row r="92" spans="1:15" ht="12.7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2.75">
      <c r="A93" s="29"/>
      <c r="B93" s="29"/>
      <c r="C93" s="31"/>
      <c r="D93" s="32"/>
      <c r="E93" s="32"/>
      <c r="F93" s="31"/>
      <c r="G93" s="31"/>
      <c r="H93" s="31"/>
      <c r="I93" s="31"/>
      <c r="J93" s="31"/>
      <c r="K93" s="28"/>
      <c r="L93" s="28"/>
      <c r="M93" s="28"/>
      <c r="N93" s="28"/>
      <c r="O93" s="28"/>
    </row>
    <row r="94" spans="1:15" ht="12.75">
      <c r="A94" s="33"/>
      <c r="B94" s="2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>
      <c r="A95" s="34"/>
      <c r="B95" s="2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30"/>
      <c r="B96" s="30"/>
      <c r="C96" s="27"/>
      <c r="D96" s="27"/>
      <c r="E96" s="27"/>
      <c r="F96" s="27"/>
      <c r="G96" s="27"/>
      <c r="H96" s="27"/>
      <c r="I96" s="27"/>
      <c r="J96" s="27"/>
      <c r="K96" s="35"/>
      <c r="L96" s="35"/>
      <c r="M96" s="35"/>
      <c r="N96" s="35"/>
      <c r="O96" s="35"/>
    </row>
    <row r="97" spans="1:15" ht="12.75">
      <c r="A97" s="30"/>
      <c r="B97" s="30"/>
      <c r="C97" s="27"/>
      <c r="D97" s="27"/>
      <c r="E97" s="27"/>
      <c r="F97" s="27"/>
      <c r="G97" s="27"/>
      <c r="H97" s="27"/>
      <c r="I97" s="27"/>
      <c r="J97" s="27"/>
      <c r="K97" s="35"/>
      <c r="L97" s="35"/>
      <c r="M97" s="35"/>
      <c r="N97" s="35"/>
      <c r="O97" s="35"/>
    </row>
    <row r="98" spans="1:15" ht="12.75">
      <c r="A98" s="30"/>
      <c r="B98" s="30"/>
      <c r="C98" s="27"/>
      <c r="D98" s="27"/>
      <c r="E98" s="27"/>
      <c r="F98" s="27"/>
      <c r="G98" s="27"/>
      <c r="H98" s="27"/>
      <c r="I98" s="27"/>
      <c r="J98" s="27"/>
      <c r="K98" s="35"/>
      <c r="L98" s="35"/>
      <c r="M98" s="35"/>
      <c r="N98" s="35"/>
      <c r="O98" s="35"/>
    </row>
    <row r="99" spans="1:15" ht="12.75">
      <c r="A99" s="30"/>
      <c r="B99" s="30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8"/>
    </row>
    <row r="100" spans="1:15" ht="12.75">
      <c r="A100" s="30"/>
      <c r="B100" s="30"/>
      <c r="C100" s="27"/>
      <c r="D100" s="27"/>
      <c r="E100" s="27"/>
      <c r="F100" s="27"/>
      <c r="G100" s="27"/>
      <c r="H100" s="27"/>
      <c r="I100" s="27"/>
      <c r="J100" s="27"/>
      <c r="K100" s="35"/>
      <c r="L100" s="35"/>
      <c r="M100" s="35"/>
      <c r="N100" s="35"/>
      <c r="O100" s="28"/>
    </row>
    <row r="101" spans="1:15" ht="12.75">
      <c r="A101" s="30"/>
      <c r="B101" s="30"/>
      <c r="C101" s="27"/>
      <c r="D101" s="27"/>
      <c r="E101" s="27"/>
      <c r="F101" s="27"/>
      <c r="G101" s="27"/>
      <c r="H101" s="27"/>
      <c r="I101" s="27"/>
      <c r="J101" s="27"/>
      <c r="K101" s="35"/>
      <c r="L101" s="35"/>
      <c r="M101" s="35"/>
      <c r="N101" s="35"/>
      <c r="O101" s="35"/>
    </row>
    <row r="102" spans="1:15" ht="12.75">
      <c r="A102" s="34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>
      <c r="A103" s="34"/>
      <c r="B103" s="2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>
      <c r="A104" s="34"/>
      <c r="B104" s="29"/>
      <c r="C104" s="30"/>
      <c r="D104" s="27"/>
      <c r="E104" s="27"/>
      <c r="F104" s="27"/>
      <c r="G104" s="27"/>
      <c r="H104" s="27"/>
      <c r="I104" s="27"/>
      <c r="J104" s="27"/>
      <c r="K104" s="28"/>
      <c r="L104" s="28"/>
      <c r="M104" s="28"/>
      <c r="N104" s="28"/>
      <c r="O104" s="28"/>
    </row>
    <row r="105" spans="1:15" ht="12.75">
      <c r="A105" s="34"/>
      <c r="B105" s="29"/>
      <c r="C105" s="27"/>
      <c r="D105" s="27"/>
      <c r="E105" s="27"/>
      <c r="F105" s="27"/>
      <c r="G105" s="27"/>
      <c r="H105" s="27"/>
      <c r="I105" s="27"/>
      <c r="J105" s="27"/>
      <c r="K105" s="28"/>
      <c r="L105" s="28"/>
      <c r="M105" s="28"/>
      <c r="N105" s="28"/>
      <c r="O105" s="28"/>
    </row>
    <row r="106" spans="1:15" ht="12.75">
      <c r="A106" s="34"/>
      <c r="B106" s="2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>
      <c r="A107" s="34"/>
      <c r="B107" s="29"/>
      <c r="C107" s="27"/>
      <c r="D107" s="27"/>
      <c r="E107" s="27"/>
      <c r="F107" s="27"/>
      <c r="G107" s="27"/>
      <c r="H107" s="27"/>
      <c r="I107" s="27"/>
      <c r="J107" s="27"/>
      <c r="K107" s="28"/>
      <c r="L107" s="28"/>
      <c r="M107" s="28"/>
      <c r="N107" s="28"/>
      <c r="O107" s="28"/>
    </row>
    <row r="108" spans="1:15" ht="12.75">
      <c r="A108" s="34"/>
      <c r="B108" s="29"/>
      <c r="C108" s="27"/>
      <c r="D108" s="36"/>
      <c r="E108" s="36"/>
      <c r="F108" s="27"/>
      <c r="G108" s="27"/>
      <c r="H108" s="27"/>
      <c r="I108" s="27"/>
      <c r="J108" s="27"/>
      <c r="K108" s="28"/>
      <c r="L108" s="28"/>
      <c r="M108" s="28"/>
      <c r="N108" s="28"/>
      <c r="O108" s="28"/>
    </row>
    <row r="109" spans="1:15" ht="12.75">
      <c r="A109" s="34"/>
      <c r="B109" s="29"/>
      <c r="C109" s="27"/>
      <c r="D109" s="27"/>
      <c r="E109" s="27"/>
      <c r="F109" s="27"/>
      <c r="G109" s="27"/>
      <c r="H109" s="27"/>
      <c r="I109" s="27"/>
      <c r="J109" s="27"/>
      <c r="K109" s="28"/>
      <c r="L109" s="28"/>
      <c r="M109" s="28"/>
      <c r="N109" s="28"/>
      <c r="O109" s="28"/>
    </row>
    <row r="110" spans="1:15" ht="12.75">
      <c r="A110" s="34"/>
      <c r="B110" s="29"/>
      <c r="C110" s="27"/>
      <c r="D110" s="27"/>
      <c r="E110" s="27"/>
      <c r="F110" s="27"/>
      <c r="G110" s="27"/>
      <c r="H110" s="27"/>
      <c r="I110" s="27"/>
      <c r="J110" s="27"/>
      <c r="K110" s="28"/>
      <c r="L110" s="28"/>
      <c r="M110" s="28"/>
      <c r="N110" s="28"/>
      <c r="O110" s="28"/>
    </row>
    <row r="111" spans="1:15" ht="12.75">
      <c r="A111" s="33"/>
      <c r="B111" s="2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>
      <c r="A112" s="34"/>
      <c r="B112" s="2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>
      <c r="A113" s="34"/>
      <c r="B113" s="29"/>
      <c r="C113" s="27"/>
      <c r="D113" s="27"/>
      <c r="E113" s="27"/>
      <c r="F113" s="27"/>
      <c r="G113" s="27"/>
      <c r="H113" s="27"/>
      <c r="I113" s="27"/>
      <c r="J113" s="27"/>
      <c r="K113" s="28"/>
      <c r="L113" s="28"/>
      <c r="M113" s="28"/>
      <c r="N113" s="28"/>
      <c r="O113" s="28"/>
    </row>
    <row r="114" spans="1:15" ht="12.75">
      <c r="A114" s="33"/>
      <c r="B114" s="3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>
      <c r="A115" s="25"/>
      <c r="B115" s="38"/>
      <c r="C115" s="27"/>
      <c r="D115" s="27"/>
      <c r="E115" s="27"/>
      <c r="F115" s="39"/>
      <c r="G115" s="27"/>
      <c r="H115" s="27"/>
      <c r="I115" s="27"/>
      <c r="J115" s="27"/>
      <c r="K115" s="28"/>
      <c r="L115" s="28"/>
      <c r="M115" s="28"/>
      <c r="N115" s="28"/>
      <c r="O115" s="28"/>
    </row>
    <row r="116" spans="1:15" ht="12.75">
      <c r="A116" s="25"/>
      <c r="B116" s="40"/>
      <c r="C116" s="27"/>
      <c r="D116" s="27"/>
      <c r="E116" s="27"/>
      <c r="F116" s="39"/>
      <c r="G116" s="27"/>
      <c r="H116" s="27"/>
      <c r="I116" s="27"/>
      <c r="J116" s="27"/>
      <c r="K116" s="28"/>
      <c r="L116" s="28"/>
      <c r="M116" s="28"/>
      <c r="N116" s="28"/>
      <c r="O116" s="28"/>
    </row>
    <row r="117" spans="1:15" ht="12.75">
      <c r="A117" s="25"/>
      <c r="B117" s="28"/>
      <c r="C117" s="27"/>
      <c r="D117" s="27"/>
      <c r="E117" s="27"/>
      <c r="F117" s="27"/>
      <c r="G117" s="27"/>
      <c r="H117" s="27"/>
      <c r="I117" s="27"/>
      <c r="J117" s="27"/>
      <c r="K117" s="28"/>
      <c r="L117" s="28"/>
      <c r="M117" s="28"/>
      <c r="N117" s="28"/>
      <c r="O117" s="28"/>
    </row>
    <row r="118" spans="1:15" ht="12.75">
      <c r="A118" s="25"/>
      <c r="B118" s="34"/>
      <c r="C118" s="27"/>
      <c r="D118" s="27"/>
      <c r="E118" s="27"/>
      <c r="F118" s="27"/>
      <c r="G118" s="27"/>
      <c r="H118" s="27"/>
      <c r="I118" s="27"/>
      <c r="J118" s="27"/>
      <c r="K118" s="28"/>
      <c r="L118" s="28"/>
      <c r="M118" s="39"/>
      <c r="N118" s="28"/>
      <c r="O118" s="41"/>
    </row>
    <row r="119" spans="1:15" ht="12.75">
      <c r="A119" s="25"/>
      <c r="B119" s="42"/>
      <c r="C119" s="28"/>
      <c r="D119" s="39"/>
      <c r="E119" s="39"/>
      <c r="F119" s="39"/>
      <c r="G119" s="39"/>
      <c r="H119" s="39"/>
      <c r="I119" s="39"/>
      <c r="J119" s="39"/>
      <c r="K119" s="28"/>
      <c r="L119" s="28"/>
      <c r="M119" s="28"/>
      <c r="N119" s="28"/>
      <c r="O119" s="28"/>
    </row>
    <row r="120" spans="1:15" ht="12.75">
      <c r="A120" s="33"/>
      <c r="B120" s="37"/>
      <c r="C120" s="28"/>
      <c r="D120" s="27"/>
      <c r="E120" s="27"/>
      <c r="F120" s="39"/>
      <c r="G120" s="39"/>
      <c r="H120" s="39"/>
      <c r="I120" s="39"/>
      <c r="J120" s="39"/>
      <c r="K120" s="28"/>
      <c r="L120" s="28"/>
      <c r="M120" s="28"/>
      <c r="N120" s="28"/>
      <c r="O120" s="28"/>
    </row>
    <row r="121" spans="1:15" ht="12.75">
      <c r="A121" s="29"/>
      <c r="B121" s="29"/>
      <c r="C121" s="28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2.75">
      <c r="A122" s="29"/>
      <c r="B122" s="29"/>
      <c r="C122" s="28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2.75">
      <c r="A123" s="29"/>
      <c r="B123" s="37"/>
      <c r="C123" s="28"/>
      <c r="D123" s="35"/>
      <c r="E123" s="35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2.75">
      <c r="A124" s="29"/>
      <c r="B124" s="37"/>
      <c r="C124" s="28"/>
      <c r="D124" s="35"/>
      <c r="E124" s="35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2.75">
      <c r="A125" s="37"/>
      <c r="B125" s="37"/>
      <c r="C125" s="28"/>
      <c r="D125" s="35"/>
      <c r="E125" s="35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2.75">
      <c r="A126" s="37"/>
      <c r="B126" s="37"/>
      <c r="C126" s="28"/>
      <c r="D126" s="35"/>
      <c r="E126" s="35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2.75">
      <c r="A127" s="37"/>
      <c r="B127" s="37"/>
      <c r="C127" s="28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2.75">
      <c r="A128" s="29"/>
      <c r="B128" s="37"/>
      <c r="C128" s="28"/>
      <c r="D128" s="27"/>
      <c r="E128" s="27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2.75">
      <c r="A129" s="37"/>
      <c r="B129" s="37"/>
      <c r="C129" s="28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43"/>
      <c r="N134" s="43"/>
      <c r="O134" s="28"/>
    </row>
    <row r="135" spans="2:15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ht="12.7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ht="12.7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ht="12.7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ht="12.7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</sheetData>
  <mergeCells count="14">
    <mergeCell ref="L22:L23"/>
    <mergeCell ref="M22:M23"/>
    <mergeCell ref="N22:N23"/>
    <mergeCell ref="K82:N82"/>
    <mergeCell ref="A3:A6"/>
    <mergeCell ref="B3:B6"/>
    <mergeCell ref="F3:N3"/>
    <mergeCell ref="A22:A23"/>
    <mergeCell ref="F22:F23"/>
    <mergeCell ref="G22:G23"/>
    <mergeCell ref="H22:H23"/>
    <mergeCell ref="I22:I23"/>
    <mergeCell ref="J22:J23"/>
    <mergeCell ref="K22:K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selection activeCell="K7" sqref="K7"/>
    </sheetView>
  </sheetViews>
  <sheetFormatPr defaultColWidth="9.140625" defaultRowHeight="12.75"/>
  <cols>
    <col min="1" max="1" width="4.57421875" style="0" customWidth="1"/>
    <col min="2" max="2" width="75.8515625" style="0" customWidth="1"/>
    <col min="3" max="3" width="17.7109375" style="0" hidden="1" customWidth="1"/>
    <col min="4" max="4" width="10.57421875" style="0" hidden="1" customWidth="1"/>
    <col min="5" max="5" width="11.7109375" style="0" hidden="1" customWidth="1"/>
    <col min="6" max="6" width="17.140625" style="0" customWidth="1"/>
    <col min="7" max="7" width="16.8515625" style="0" customWidth="1"/>
    <col min="8" max="8" width="16.7109375" style="0" customWidth="1"/>
    <col min="9" max="10" width="16.421875" style="0" customWidth="1"/>
    <col min="11" max="11" width="17.421875" style="0" customWidth="1"/>
    <col min="12" max="12" width="15.8515625" style="0" customWidth="1"/>
    <col min="13" max="13" width="16.140625" style="0" customWidth="1"/>
    <col min="14" max="14" width="9.8515625" style="0" customWidth="1"/>
  </cols>
  <sheetData>
    <row r="1" ht="12.75">
      <c r="G1" s="2"/>
    </row>
    <row r="2" spans="1:15" ht="25.5" customHeight="1">
      <c r="A2" s="1" t="s">
        <v>104</v>
      </c>
      <c r="B2" s="1"/>
      <c r="C2" s="1"/>
      <c r="D2" s="1"/>
      <c r="E2" s="1"/>
      <c r="F2" s="1"/>
      <c r="G2" s="135"/>
      <c r="H2" s="136"/>
      <c r="I2" s="136"/>
      <c r="J2" s="169" t="s">
        <v>109</v>
      </c>
      <c r="K2" s="169"/>
      <c r="L2" s="169"/>
      <c r="M2" s="169"/>
      <c r="N2" s="110"/>
      <c r="O2" s="110"/>
    </row>
    <row r="3" spans="1:13" s="28" customFormat="1" ht="12.75">
      <c r="A3" s="1" t="s">
        <v>103</v>
      </c>
      <c r="B3" s="1"/>
      <c r="C3" s="1"/>
      <c r="D3" s="1"/>
      <c r="E3" s="1"/>
      <c r="F3" s="1"/>
      <c r="G3"/>
      <c r="H3"/>
      <c r="I3"/>
      <c r="J3"/>
      <c r="K3"/>
      <c r="L3"/>
      <c r="M3"/>
    </row>
    <row r="4" spans="1:14" s="133" customFormat="1" ht="12.75">
      <c r="A4" s="170" t="s">
        <v>0</v>
      </c>
      <c r="B4" s="145" t="s">
        <v>1</v>
      </c>
      <c r="C4" s="4"/>
      <c r="D4" s="4" t="s">
        <v>2</v>
      </c>
      <c r="E4" s="11"/>
      <c r="F4" s="145"/>
      <c r="G4" s="145"/>
      <c r="H4" s="145"/>
      <c r="I4" s="145"/>
      <c r="J4" s="145"/>
      <c r="K4" s="145"/>
      <c r="L4" s="145"/>
      <c r="M4" s="145"/>
      <c r="N4" s="131"/>
    </row>
    <row r="5" spans="1:13" s="133" customFormat="1" ht="13.5" customHeight="1" hidden="1">
      <c r="A5" s="170"/>
      <c r="B5" s="145"/>
      <c r="C5" s="4"/>
      <c r="D5" s="4"/>
      <c r="E5" s="11"/>
      <c r="F5" s="4"/>
      <c r="G5" s="4"/>
      <c r="H5" s="4"/>
      <c r="I5" s="4"/>
      <c r="J5" s="11"/>
      <c r="K5" s="11"/>
      <c r="L5" s="11"/>
      <c r="M5" s="11"/>
    </row>
    <row r="6" spans="1:13" s="133" customFormat="1" ht="13.5" customHeight="1" hidden="1">
      <c r="A6" s="170"/>
      <c r="B6" s="145"/>
      <c r="C6" s="4"/>
      <c r="D6" s="4"/>
      <c r="E6" s="11"/>
      <c r="F6" s="4"/>
      <c r="G6" s="4"/>
      <c r="H6" s="4"/>
      <c r="I6" s="4"/>
      <c r="J6" s="11"/>
      <c r="K6" s="11"/>
      <c r="L6" s="11"/>
      <c r="M6" s="11"/>
    </row>
    <row r="7" spans="1:13" s="133" customFormat="1" ht="12.75">
      <c r="A7" s="170"/>
      <c r="B7" s="145"/>
      <c r="C7" s="50"/>
      <c r="D7" s="50"/>
      <c r="E7" s="11"/>
      <c r="F7" s="50">
        <v>2005</v>
      </c>
      <c r="G7" s="50">
        <v>2006</v>
      </c>
      <c r="H7" s="50">
        <v>2007</v>
      </c>
      <c r="I7" s="50">
        <v>2008</v>
      </c>
      <c r="J7" s="50">
        <v>2009</v>
      </c>
      <c r="K7" s="50">
        <v>2010</v>
      </c>
      <c r="L7" s="50">
        <v>2011</v>
      </c>
      <c r="M7" s="50">
        <v>2012</v>
      </c>
    </row>
    <row r="8" spans="1:13" s="133" customFormat="1" ht="12.75">
      <c r="A8" s="10" t="s">
        <v>4</v>
      </c>
      <c r="B8" s="10" t="s">
        <v>5</v>
      </c>
      <c r="C8" s="50"/>
      <c r="D8" s="51"/>
      <c r="E8" s="11"/>
      <c r="F8" s="51">
        <v>175402</v>
      </c>
      <c r="G8" s="50"/>
      <c r="H8" s="50"/>
      <c r="I8" s="50"/>
      <c r="J8" s="11"/>
      <c r="K8" s="11"/>
      <c r="L8" s="11"/>
      <c r="M8" s="11"/>
    </row>
    <row r="9" spans="1:13" s="133" customFormat="1" ht="12.75">
      <c r="A9" s="117">
        <v>2</v>
      </c>
      <c r="B9" s="118" t="s">
        <v>6</v>
      </c>
      <c r="C9" s="119"/>
      <c r="D9" s="119"/>
      <c r="E9" s="120"/>
      <c r="F9" s="121">
        <v>34201765.6</v>
      </c>
      <c r="G9" s="121">
        <f>G10+G18+G19+G17</f>
        <v>38977906.0677</v>
      </c>
      <c r="H9" s="121">
        <f aca="true" t="shared" si="0" ref="H9:M9">H10+H18+H19</f>
        <v>33668542.672931</v>
      </c>
      <c r="I9" s="121">
        <f t="shared" si="0"/>
        <v>34678598.953118935</v>
      </c>
      <c r="J9" s="121">
        <f t="shared" si="0"/>
        <v>35718956.9217125</v>
      </c>
      <c r="K9" s="121">
        <f t="shared" si="0"/>
        <v>36790525.62936388</v>
      </c>
      <c r="L9" s="121">
        <f t="shared" si="0"/>
        <v>37894241.39824479</v>
      </c>
      <c r="M9" s="121">
        <f t="shared" si="0"/>
        <v>39031068.64019214</v>
      </c>
    </row>
    <row r="10" spans="1:13" s="133" customFormat="1" ht="12.75">
      <c r="A10" s="111" t="s">
        <v>7</v>
      </c>
      <c r="B10" s="10" t="s">
        <v>8</v>
      </c>
      <c r="C10" s="5"/>
      <c r="D10" s="5"/>
      <c r="E10" s="11"/>
      <c r="F10" s="5">
        <v>9297739.6</v>
      </c>
      <c r="G10" s="5">
        <f aca="true" t="shared" si="1" ref="G10:M10">SUM(G11:G16)</f>
        <v>9092703.65</v>
      </c>
      <c r="H10" s="5">
        <f t="shared" si="1"/>
        <v>7521784.182700001</v>
      </c>
      <c r="I10" s="5">
        <f t="shared" si="1"/>
        <v>7747437.708181</v>
      </c>
      <c r="J10" s="5">
        <f t="shared" si="1"/>
        <v>7979860.839426431</v>
      </c>
      <c r="K10" s="5">
        <f t="shared" si="1"/>
        <v>8219256.664609224</v>
      </c>
      <c r="L10" s="5">
        <f t="shared" si="1"/>
        <v>8465834.3645475</v>
      </c>
      <c r="M10" s="5">
        <f t="shared" si="1"/>
        <v>8719809.395483922</v>
      </c>
    </row>
    <row r="11" spans="1:13" s="133" customFormat="1" ht="12.75">
      <c r="A11" s="4">
        <v>1</v>
      </c>
      <c r="B11" s="4" t="s">
        <v>9</v>
      </c>
      <c r="C11" s="5"/>
      <c r="D11" s="5"/>
      <c r="E11" s="11"/>
      <c r="F11" s="5">
        <v>1420545</v>
      </c>
      <c r="G11" s="5">
        <v>1730984.01</v>
      </c>
      <c r="H11" s="5">
        <v>1782913.5303</v>
      </c>
      <c r="I11" s="5">
        <v>1836400.936209</v>
      </c>
      <c r="J11" s="5">
        <v>1891492.96429527</v>
      </c>
      <c r="K11" s="5">
        <v>1948237.7532241282</v>
      </c>
      <c r="L11" s="5">
        <v>2006684.8858208521</v>
      </c>
      <c r="M11" s="5">
        <v>2066885.4323954778</v>
      </c>
    </row>
    <row r="12" spans="1:13" s="133" customFormat="1" ht="12.75">
      <c r="A12" s="4">
        <v>2</v>
      </c>
      <c r="B12" s="4" t="s">
        <v>10</v>
      </c>
      <c r="C12" s="5"/>
      <c r="D12" s="5"/>
      <c r="E12" s="11"/>
      <c r="F12" s="5">
        <v>2388247</v>
      </c>
      <c r="G12" s="5">
        <v>392110.7</v>
      </c>
      <c r="H12" s="5">
        <v>403874.021</v>
      </c>
      <c r="I12" s="5">
        <v>415990.24163</v>
      </c>
      <c r="J12" s="5">
        <v>428469.94887890003</v>
      </c>
      <c r="K12" s="5">
        <v>441324.047345267</v>
      </c>
      <c r="L12" s="5">
        <v>454563.7687656251</v>
      </c>
      <c r="M12" s="5">
        <v>468200.68182859384</v>
      </c>
    </row>
    <row r="13" spans="1:13" s="133" customFormat="1" ht="12.75" customHeight="1">
      <c r="A13" s="4">
        <v>3</v>
      </c>
      <c r="B13" s="53" t="s">
        <v>11</v>
      </c>
      <c r="C13" s="5"/>
      <c r="D13" s="5"/>
      <c r="E13" s="11"/>
      <c r="F13" s="5">
        <v>4328915</v>
      </c>
      <c r="G13" s="5">
        <v>4528191</v>
      </c>
      <c r="H13" s="5">
        <v>4365336.1532000005</v>
      </c>
      <c r="I13" s="5">
        <v>4496296.237796</v>
      </c>
      <c r="J13" s="5">
        <v>4631185.124929881</v>
      </c>
      <c r="K13" s="5">
        <v>4770120.678677777</v>
      </c>
      <c r="L13" s="5">
        <v>4913224.29903811</v>
      </c>
      <c r="M13" s="5">
        <v>5060621.028009249</v>
      </c>
    </row>
    <row r="14" spans="1:13" s="133" customFormat="1" ht="12.75" customHeight="1" hidden="1">
      <c r="A14" s="4"/>
      <c r="B14" s="4"/>
      <c r="C14" s="5"/>
      <c r="D14" s="5"/>
      <c r="E14" s="11"/>
      <c r="F14" s="5">
        <v>0</v>
      </c>
      <c r="G14" s="5"/>
      <c r="H14" s="5"/>
      <c r="I14" s="5"/>
      <c r="J14" s="5"/>
      <c r="K14" s="5"/>
      <c r="L14" s="5"/>
      <c r="M14" s="11"/>
    </row>
    <row r="15" spans="1:13" s="133" customFormat="1" ht="12.75" customHeight="1" hidden="1">
      <c r="A15" s="4"/>
      <c r="B15" s="4"/>
      <c r="C15" s="5"/>
      <c r="D15" s="5"/>
      <c r="E15" s="11"/>
      <c r="F15" s="5">
        <v>0</v>
      </c>
      <c r="G15" s="5"/>
      <c r="H15" s="5"/>
      <c r="I15" s="7"/>
      <c r="J15" s="7"/>
      <c r="K15" s="7"/>
      <c r="L15" s="7"/>
      <c r="M15" s="11"/>
    </row>
    <row r="16" spans="1:13" s="133" customFormat="1" ht="12.75">
      <c r="A16" s="4">
        <v>4</v>
      </c>
      <c r="B16" s="4" t="s">
        <v>12</v>
      </c>
      <c r="C16" s="5"/>
      <c r="D16" s="5"/>
      <c r="E16" s="11"/>
      <c r="F16" s="5">
        <v>1192032.6</v>
      </c>
      <c r="G16" s="5">
        <v>2441417.94</v>
      </c>
      <c r="H16" s="5">
        <v>969660.4782000001</v>
      </c>
      <c r="I16" s="5">
        <v>998750.2925460002</v>
      </c>
      <c r="J16" s="5">
        <v>1028712.8013223802</v>
      </c>
      <c r="K16" s="5">
        <v>1059574.1853620517</v>
      </c>
      <c r="L16" s="5">
        <v>1091361.4109229133</v>
      </c>
      <c r="M16" s="5">
        <v>1124102.2532506008</v>
      </c>
    </row>
    <row r="17" spans="1:13" s="133" customFormat="1" ht="12.75">
      <c r="A17" s="4">
        <v>5</v>
      </c>
      <c r="B17" s="4" t="s">
        <v>101</v>
      </c>
      <c r="C17" s="5"/>
      <c r="D17" s="5"/>
      <c r="E17" s="11"/>
      <c r="F17" s="5">
        <v>61484</v>
      </c>
      <c r="G17" s="5">
        <v>4500000</v>
      </c>
      <c r="H17" s="5"/>
      <c r="I17" s="5"/>
      <c r="J17" s="5"/>
      <c r="K17" s="5"/>
      <c r="L17" s="5"/>
      <c r="M17" s="5"/>
    </row>
    <row r="18" spans="1:13" s="133" customFormat="1" ht="12.75">
      <c r="A18" s="111" t="s">
        <v>13</v>
      </c>
      <c r="B18" s="10" t="s">
        <v>14</v>
      </c>
      <c r="C18" s="5"/>
      <c r="D18" s="5"/>
      <c r="E18" s="11"/>
      <c r="F18" s="5">
        <v>20112495</v>
      </c>
      <c r="G18" s="5">
        <v>20902332.3877</v>
      </c>
      <c r="H18" s="5">
        <v>21529402.359331</v>
      </c>
      <c r="I18" s="5">
        <v>22175284.43011093</v>
      </c>
      <c r="J18" s="5">
        <v>22840542.96301426</v>
      </c>
      <c r="K18" s="5">
        <v>23525759.25190469</v>
      </c>
      <c r="L18" s="5">
        <v>24231532.02946183</v>
      </c>
      <c r="M18" s="5">
        <v>24958477.990345687</v>
      </c>
    </row>
    <row r="19" spans="1:13" s="133" customFormat="1" ht="14.25" customHeight="1">
      <c r="A19" s="111" t="s">
        <v>15</v>
      </c>
      <c r="B19" s="83" t="s">
        <v>68</v>
      </c>
      <c r="C19" s="5"/>
      <c r="D19" s="5"/>
      <c r="E19" s="11"/>
      <c r="F19" s="5">
        <v>4698047</v>
      </c>
      <c r="G19" s="5">
        <v>4482870.03</v>
      </c>
      <c r="H19" s="5">
        <v>4617356.1309</v>
      </c>
      <c r="I19" s="5">
        <v>4755876.814827001</v>
      </c>
      <c r="J19" s="5">
        <v>4898553.119271811</v>
      </c>
      <c r="K19" s="5">
        <v>5045509.712849965</v>
      </c>
      <c r="L19" s="5">
        <v>5196875.004235464</v>
      </c>
      <c r="M19" s="5">
        <v>5352781.254362528</v>
      </c>
    </row>
    <row r="20" spans="1:13" s="133" customFormat="1" ht="8.25" customHeight="1" hidden="1">
      <c r="A20" s="111"/>
      <c r="B20" s="10"/>
      <c r="C20" s="5"/>
      <c r="D20" s="5"/>
      <c r="E20" s="11"/>
      <c r="F20" s="5"/>
      <c r="G20" s="5">
        <v>721412</v>
      </c>
      <c r="H20" s="5">
        <v>743054.36</v>
      </c>
      <c r="I20" s="5">
        <v>765345.9908</v>
      </c>
      <c r="J20" s="5">
        <v>788306.370524</v>
      </c>
      <c r="K20" s="5">
        <v>811955.56163972</v>
      </c>
      <c r="L20" s="5">
        <v>836314.2284889116</v>
      </c>
      <c r="M20" s="5">
        <v>861403.655343579</v>
      </c>
    </row>
    <row r="21" spans="1:13" s="133" customFormat="1" ht="12.75">
      <c r="A21" s="117">
        <v>3</v>
      </c>
      <c r="B21" s="118" t="s">
        <v>20</v>
      </c>
      <c r="C21" s="119"/>
      <c r="D21" s="119"/>
      <c r="E21" s="120"/>
      <c r="F21" s="121">
        <v>35356542.8</v>
      </c>
      <c r="G21" s="121">
        <f aca="true" t="shared" si="2" ref="G21:M21">G22+G47+G60+G62</f>
        <v>39317752</v>
      </c>
      <c r="H21" s="121">
        <f t="shared" si="2"/>
        <v>33311718</v>
      </c>
      <c r="I21" s="121">
        <f t="shared" si="2"/>
        <v>34039394</v>
      </c>
      <c r="J21" s="121">
        <f t="shared" si="2"/>
        <v>35355614</v>
      </c>
      <c r="K21" s="121">
        <f t="shared" si="2"/>
        <v>36438714</v>
      </c>
      <c r="L21" s="121">
        <f t="shared" si="2"/>
        <v>37760629</v>
      </c>
      <c r="M21" s="121">
        <f t="shared" si="2"/>
        <v>38897465</v>
      </c>
    </row>
    <row r="22" spans="1:13" s="133" customFormat="1" ht="21" customHeight="1">
      <c r="A22" s="167" t="s">
        <v>21</v>
      </c>
      <c r="B22" s="112" t="s">
        <v>65</v>
      </c>
      <c r="C22" s="5"/>
      <c r="D22" s="5"/>
      <c r="E22" s="11"/>
      <c r="F22" s="54">
        <v>33189915</v>
      </c>
      <c r="G22" s="151">
        <v>32417883</v>
      </c>
      <c r="H22" s="151">
        <v>32818282</v>
      </c>
      <c r="I22" s="151">
        <v>33929145</v>
      </c>
      <c r="J22" s="151">
        <v>35284086</v>
      </c>
      <c r="K22" s="151">
        <v>36394934</v>
      </c>
      <c r="L22" s="151">
        <v>37739922</v>
      </c>
      <c r="M22" s="151">
        <v>38891046</v>
      </c>
    </row>
    <row r="23" spans="1:13" s="133" customFormat="1" ht="13.5" customHeight="1" hidden="1">
      <c r="A23" s="168"/>
      <c r="B23" s="50"/>
      <c r="C23" s="5"/>
      <c r="D23" s="54"/>
      <c r="E23" s="11"/>
      <c r="F23" s="54">
        <v>0</v>
      </c>
      <c r="G23" s="151"/>
      <c r="H23" s="151"/>
      <c r="I23" s="151"/>
      <c r="J23" s="151"/>
      <c r="K23" s="151"/>
      <c r="L23" s="151"/>
      <c r="M23" s="151"/>
    </row>
    <row r="24" spans="1:13" s="133" customFormat="1" ht="13.5" customHeight="1" hidden="1">
      <c r="A24" s="111"/>
      <c r="B24" s="10"/>
      <c r="C24" s="5"/>
      <c r="D24" s="5"/>
      <c r="E24" s="11"/>
      <c r="F24" s="5">
        <v>0</v>
      </c>
      <c r="G24" s="5"/>
      <c r="H24" s="5"/>
      <c r="I24" s="11"/>
      <c r="J24" s="11"/>
      <c r="K24" s="11"/>
      <c r="L24" s="11"/>
      <c r="M24" s="11"/>
    </row>
    <row r="25" spans="1:13" s="133" customFormat="1" ht="13.5" customHeight="1" hidden="1">
      <c r="A25" s="111"/>
      <c r="B25" s="10"/>
      <c r="C25" s="5"/>
      <c r="D25" s="5"/>
      <c r="E25" s="11"/>
      <c r="F25" s="5">
        <v>0</v>
      </c>
      <c r="G25" s="5"/>
      <c r="H25" s="5"/>
      <c r="I25" s="11"/>
      <c r="J25" s="11"/>
      <c r="K25" s="11"/>
      <c r="L25" s="11"/>
      <c r="M25" s="11"/>
    </row>
    <row r="26" spans="1:13" s="133" customFormat="1" ht="12.75">
      <c r="A26" s="4"/>
      <c r="B26" s="22" t="s">
        <v>23</v>
      </c>
      <c r="C26" s="5"/>
      <c r="D26" s="5"/>
      <c r="E26" s="11"/>
      <c r="F26" s="5">
        <v>19930179.6</v>
      </c>
      <c r="G26" s="5">
        <v>20557225</v>
      </c>
      <c r="H26" s="5">
        <v>21243864.052415002</v>
      </c>
      <c r="I26" s="5">
        <v>21881179.973987453</v>
      </c>
      <c r="J26" s="5">
        <v>22537615.373207077</v>
      </c>
      <c r="K26" s="5">
        <v>23213743.83440329</v>
      </c>
      <c r="L26" s="5">
        <v>23910156.14943539</v>
      </c>
      <c r="M26" s="5">
        <v>24627460.833918452</v>
      </c>
    </row>
    <row r="27" spans="1:13" s="133" customFormat="1" ht="15.75" customHeight="1">
      <c r="A27" s="113">
        <v>4</v>
      </c>
      <c r="B27" s="13" t="s">
        <v>24</v>
      </c>
      <c r="C27" s="5"/>
      <c r="D27" s="5"/>
      <c r="E27" s="11"/>
      <c r="F27" s="5">
        <v>1187252.6</v>
      </c>
      <c r="G27" s="5">
        <f aca="true" t="shared" si="3" ref="G27:M27">G9+H8-G22</f>
        <v>6560023.067699999</v>
      </c>
      <c r="H27" s="5">
        <f t="shared" si="3"/>
        <v>850260.6729310006</v>
      </c>
      <c r="I27" s="5">
        <f t="shared" si="3"/>
        <v>749453.9531189352</v>
      </c>
      <c r="J27" s="5">
        <f t="shared" si="3"/>
        <v>434870.92171250284</v>
      </c>
      <c r="K27" s="5">
        <f t="shared" si="3"/>
        <v>395591.62936387956</v>
      </c>
      <c r="L27" s="5">
        <f t="shared" si="3"/>
        <v>154319.39824479073</v>
      </c>
      <c r="M27" s="5">
        <f t="shared" si="3"/>
        <v>140022.64019214362</v>
      </c>
    </row>
    <row r="28" spans="1:13" s="133" customFormat="1" ht="12.75">
      <c r="A28" s="113">
        <v>5</v>
      </c>
      <c r="B28" s="55" t="s">
        <v>33</v>
      </c>
      <c r="C28" s="11"/>
      <c r="D28" s="11"/>
      <c r="E28" s="11"/>
      <c r="F28" s="56">
        <v>1002384</v>
      </c>
      <c r="G28" s="56">
        <f aca="true" t="shared" si="4" ref="G28:M28">G30+G47</f>
        <v>1156987</v>
      </c>
      <c r="H28" s="56">
        <f t="shared" si="4"/>
        <v>1113889</v>
      </c>
      <c r="I28" s="56">
        <f t="shared" si="4"/>
        <v>749454</v>
      </c>
      <c r="J28" s="56">
        <f t="shared" si="4"/>
        <v>434871</v>
      </c>
      <c r="K28" s="56">
        <f t="shared" si="4"/>
        <v>395592</v>
      </c>
      <c r="L28" s="56">
        <f t="shared" si="4"/>
        <v>154319</v>
      </c>
      <c r="M28" s="56">
        <f t="shared" si="4"/>
        <v>140023</v>
      </c>
    </row>
    <row r="29" spans="1:13" s="133" customFormat="1" ht="13.5" customHeight="1" hidden="1">
      <c r="A29" s="4"/>
      <c r="B29" s="10"/>
      <c r="C29" s="5"/>
      <c r="D29" s="5"/>
      <c r="E29" s="11"/>
      <c r="F29" s="5"/>
      <c r="G29" s="5"/>
      <c r="H29" s="5"/>
      <c r="I29" s="11"/>
      <c r="J29" s="11"/>
      <c r="K29" s="11"/>
      <c r="L29" s="11"/>
      <c r="M29" s="11"/>
    </row>
    <row r="30" spans="1:13" s="133" customFormat="1" ht="15" customHeight="1">
      <c r="A30" s="122" t="s">
        <v>26</v>
      </c>
      <c r="B30" s="123" t="s">
        <v>64</v>
      </c>
      <c r="C30" s="120"/>
      <c r="D30" s="120"/>
      <c r="E30" s="120"/>
      <c r="F30" s="124">
        <v>726625</v>
      </c>
      <c r="G30" s="124">
        <f>G31+G40+G41+G44+G42+G43</f>
        <v>923782</v>
      </c>
      <c r="H30" s="124">
        <f aca="true" t="shared" si="5" ref="H30:M30">H31+H40+H41+H44+H42+H43</f>
        <v>953781</v>
      </c>
      <c r="I30" s="124">
        <f t="shared" si="5"/>
        <v>639205</v>
      </c>
      <c r="J30" s="124">
        <f t="shared" si="5"/>
        <v>363343</v>
      </c>
      <c r="K30" s="124">
        <f t="shared" si="5"/>
        <v>351812</v>
      </c>
      <c r="L30" s="124">
        <f t="shared" si="5"/>
        <v>133612</v>
      </c>
      <c r="M30" s="124">
        <f t="shared" si="5"/>
        <v>133604</v>
      </c>
    </row>
    <row r="31" spans="1:13" s="133" customFormat="1" ht="15" customHeight="1">
      <c r="A31" s="113">
        <v>1</v>
      </c>
      <c r="B31" s="18" t="s">
        <v>86</v>
      </c>
      <c r="C31" s="11"/>
      <c r="D31" s="11"/>
      <c r="E31" s="11"/>
      <c r="F31" s="7">
        <v>588122</v>
      </c>
      <c r="G31" s="7">
        <v>588122</v>
      </c>
      <c r="H31" s="7">
        <v>588121</v>
      </c>
      <c r="I31" s="7">
        <v>455525</v>
      </c>
      <c r="J31" s="7">
        <v>285612</v>
      </c>
      <c r="K31" s="7">
        <v>285612</v>
      </c>
      <c r="L31" s="7">
        <v>133612</v>
      </c>
      <c r="M31" s="7">
        <v>133604</v>
      </c>
    </row>
    <row r="32" spans="1:13" s="133" customFormat="1" ht="13.5" customHeight="1" hidden="1">
      <c r="A32" s="113">
        <v>5</v>
      </c>
      <c r="B32" s="13" t="s">
        <v>25</v>
      </c>
      <c r="C32" s="5"/>
      <c r="D32" s="5"/>
      <c r="E32" s="11"/>
      <c r="F32" s="5">
        <v>0</v>
      </c>
      <c r="G32" s="5">
        <f aca="true" t="shared" si="6" ref="G32:M32">G33+G47</f>
        <v>891865</v>
      </c>
      <c r="H32" s="5">
        <f t="shared" si="6"/>
        <v>848768</v>
      </c>
      <c r="I32" s="5">
        <f t="shared" si="6"/>
        <v>556929</v>
      </c>
      <c r="J32" s="5">
        <f t="shared" si="6"/>
        <v>412259</v>
      </c>
      <c r="K32" s="5">
        <f t="shared" si="6"/>
        <v>372980</v>
      </c>
      <c r="L32" s="5">
        <f t="shared" si="6"/>
        <v>150707</v>
      </c>
      <c r="M32" s="5">
        <f t="shared" si="6"/>
        <v>136419</v>
      </c>
    </row>
    <row r="33" spans="1:13" s="133" customFormat="1" ht="13.5" customHeight="1" hidden="1">
      <c r="A33" s="113" t="s">
        <v>26</v>
      </c>
      <c r="B33" s="13" t="s">
        <v>27</v>
      </c>
      <c r="C33" s="5"/>
      <c r="D33" s="14"/>
      <c r="E33" s="11"/>
      <c r="F33" s="14">
        <v>0</v>
      </c>
      <c r="G33" s="14">
        <f aca="true" t="shared" si="7" ref="G33:M33">SUM(G34:G46)</f>
        <v>658660</v>
      </c>
      <c r="H33" s="14">
        <f t="shared" si="7"/>
        <v>688660</v>
      </c>
      <c r="I33" s="14">
        <f t="shared" si="7"/>
        <v>446680</v>
      </c>
      <c r="J33" s="14">
        <f t="shared" si="7"/>
        <v>340731</v>
      </c>
      <c r="K33" s="14">
        <f t="shared" si="7"/>
        <v>329200</v>
      </c>
      <c r="L33" s="14">
        <f t="shared" si="7"/>
        <v>130000</v>
      </c>
      <c r="M33" s="14">
        <f t="shared" si="7"/>
        <v>130000</v>
      </c>
    </row>
    <row r="34" spans="1:13" s="133" customFormat="1" ht="13.5" customHeight="1" hidden="1">
      <c r="A34" s="113"/>
      <c r="B34" s="16" t="s">
        <v>28</v>
      </c>
      <c r="C34" s="5"/>
      <c r="D34" s="5"/>
      <c r="E34" s="11"/>
      <c r="F34" s="5">
        <v>0</v>
      </c>
      <c r="G34" s="5"/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1"/>
    </row>
    <row r="35" spans="1:13" s="133" customFormat="1" ht="13.5" customHeight="1" hidden="1">
      <c r="A35" s="113"/>
      <c r="B35" s="16" t="s">
        <v>29</v>
      </c>
      <c r="C35" s="5"/>
      <c r="D35" s="5"/>
      <c r="E35" s="11"/>
      <c r="F35" s="5">
        <v>0</v>
      </c>
      <c r="G35" s="5">
        <v>0</v>
      </c>
      <c r="H35" s="5"/>
      <c r="I35" s="11">
        <v>0</v>
      </c>
      <c r="J35" s="11">
        <v>0</v>
      </c>
      <c r="K35" s="11">
        <v>0</v>
      </c>
      <c r="L35" s="11">
        <v>0</v>
      </c>
      <c r="M35" s="11"/>
    </row>
    <row r="36" spans="1:13" s="133" customFormat="1" ht="13.5" customHeight="1" hidden="1">
      <c r="A36" s="113"/>
      <c r="B36" s="16" t="s">
        <v>30</v>
      </c>
      <c r="C36" s="5"/>
      <c r="D36" s="5"/>
      <c r="E36" s="11"/>
      <c r="F36" s="5">
        <v>0</v>
      </c>
      <c r="G36" s="5">
        <v>133000</v>
      </c>
      <c r="H36" s="5">
        <v>133000</v>
      </c>
      <c r="I36" s="5">
        <v>133000</v>
      </c>
      <c r="J36" s="5">
        <v>133000</v>
      </c>
      <c r="K36" s="5">
        <v>133000</v>
      </c>
      <c r="L36" s="5">
        <v>0</v>
      </c>
      <c r="M36" s="21">
        <v>0</v>
      </c>
    </row>
    <row r="37" spans="1:13" s="133" customFormat="1" ht="26.25" customHeight="1" hidden="1">
      <c r="A37" s="113"/>
      <c r="B37" s="18" t="s">
        <v>31</v>
      </c>
      <c r="C37" s="5"/>
      <c r="D37" s="5"/>
      <c r="E37" s="11"/>
      <c r="F37" s="5">
        <v>0</v>
      </c>
      <c r="G37" s="5">
        <v>130000</v>
      </c>
      <c r="H37" s="5">
        <v>130000</v>
      </c>
      <c r="I37" s="5">
        <v>130000</v>
      </c>
      <c r="J37" s="5">
        <v>130000</v>
      </c>
      <c r="K37" s="5">
        <v>130000</v>
      </c>
      <c r="L37" s="5">
        <v>130000</v>
      </c>
      <c r="M37" s="5">
        <v>130000</v>
      </c>
    </row>
    <row r="38" spans="1:13" s="133" customFormat="1" ht="13.5" customHeight="1" hidden="1">
      <c r="A38" s="113"/>
      <c r="B38" s="20"/>
      <c r="C38" s="5"/>
      <c r="D38" s="5"/>
      <c r="E38" s="11"/>
      <c r="F38" s="5">
        <v>0</v>
      </c>
      <c r="G38" s="5"/>
      <c r="H38" s="5"/>
      <c r="I38" s="5"/>
      <c r="J38" s="5"/>
      <c r="K38" s="5"/>
      <c r="L38" s="5"/>
      <c r="M38" s="5"/>
    </row>
    <row r="39" spans="1:13" s="133" customFormat="1" ht="39" customHeight="1" hidden="1">
      <c r="A39" s="113"/>
      <c r="B39" s="18" t="s">
        <v>32</v>
      </c>
      <c r="C39" s="11"/>
      <c r="D39" s="11"/>
      <c r="E39" s="11"/>
      <c r="F39" s="11">
        <v>0</v>
      </c>
      <c r="G39" s="11">
        <v>60000</v>
      </c>
      <c r="H39" s="11">
        <v>60000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s="133" customFormat="1" ht="19.5" customHeight="1">
      <c r="A40" s="113">
        <v>2</v>
      </c>
      <c r="B40" s="18" t="s">
        <v>90</v>
      </c>
      <c r="C40" s="11"/>
      <c r="D40" s="11"/>
      <c r="E40" s="11"/>
      <c r="F40" s="59">
        <v>138503</v>
      </c>
      <c r="G40" s="59">
        <v>109460</v>
      </c>
      <c r="H40" s="59">
        <v>109460</v>
      </c>
      <c r="I40" s="59">
        <v>92480</v>
      </c>
      <c r="J40" s="59">
        <v>11531</v>
      </c>
      <c r="K40" s="59">
        <v>0</v>
      </c>
      <c r="L40" s="59">
        <v>0</v>
      </c>
      <c r="M40" s="59">
        <v>0</v>
      </c>
    </row>
    <row r="41" spans="1:13" s="133" customFormat="1" ht="25.5" customHeight="1">
      <c r="A41" s="114">
        <v>3</v>
      </c>
      <c r="B41" s="137" t="s">
        <v>87</v>
      </c>
      <c r="C41" s="11"/>
      <c r="D41" s="11"/>
      <c r="E41" s="11"/>
      <c r="F41" s="59">
        <v>0</v>
      </c>
      <c r="G41" s="59">
        <v>110000</v>
      </c>
      <c r="H41" s="59">
        <v>90000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</row>
    <row r="42" spans="1:13" s="133" customFormat="1" ht="25.5" customHeight="1">
      <c r="A42" s="141">
        <v>4</v>
      </c>
      <c r="B42" s="137" t="s">
        <v>105</v>
      </c>
      <c r="C42" s="11"/>
      <c r="D42" s="11"/>
      <c r="E42" s="11"/>
      <c r="F42" s="59">
        <v>0</v>
      </c>
      <c r="G42" s="59">
        <v>32000</v>
      </c>
      <c r="H42" s="59">
        <v>32000</v>
      </c>
      <c r="I42" s="59">
        <v>32000</v>
      </c>
      <c r="J42" s="59">
        <v>32000</v>
      </c>
      <c r="K42" s="59">
        <v>32000</v>
      </c>
      <c r="L42" s="59"/>
      <c r="M42" s="59"/>
    </row>
    <row r="43" spans="1:13" s="133" customFormat="1" ht="25.5" customHeight="1">
      <c r="A43" s="114">
        <v>5</v>
      </c>
      <c r="B43" s="140" t="s">
        <v>106</v>
      </c>
      <c r="C43" s="11"/>
      <c r="D43" s="11"/>
      <c r="E43" s="11"/>
      <c r="F43" s="59">
        <v>0</v>
      </c>
      <c r="G43" s="59">
        <v>34200</v>
      </c>
      <c r="H43" s="59">
        <v>34200</v>
      </c>
      <c r="I43" s="59">
        <v>34200</v>
      </c>
      <c r="J43" s="59">
        <v>34200</v>
      </c>
      <c r="K43" s="59">
        <v>34200</v>
      </c>
      <c r="L43" s="59"/>
      <c r="M43" s="59"/>
    </row>
    <row r="44" spans="1:13" s="133" customFormat="1" ht="17.25" customHeight="1">
      <c r="A44" s="114">
        <v>6</v>
      </c>
      <c r="B44" s="18" t="s">
        <v>107</v>
      </c>
      <c r="C44" s="11"/>
      <c r="D44" s="11"/>
      <c r="E44" s="11"/>
      <c r="F44" s="59">
        <v>0</v>
      </c>
      <c r="G44" s="59">
        <v>50000</v>
      </c>
      <c r="H44" s="59">
        <v>100000</v>
      </c>
      <c r="I44" s="59">
        <v>25000</v>
      </c>
      <c r="J44" s="59"/>
      <c r="K44" s="59"/>
      <c r="L44" s="59">
        <v>0</v>
      </c>
      <c r="M44" s="59">
        <v>0</v>
      </c>
    </row>
    <row r="45" spans="1:13" s="133" customFormat="1" ht="13.5" customHeight="1" hidden="1">
      <c r="A45" s="114"/>
      <c r="B45" s="57"/>
      <c r="C45" s="58"/>
      <c r="D45" s="22"/>
      <c r="E45" s="11"/>
      <c r="F45" s="22"/>
      <c r="G45" s="22"/>
      <c r="H45" s="22"/>
      <c r="I45" s="59">
        <v>0</v>
      </c>
      <c r="J45" s="59">
        <v>0</v>
      </c>
      <c r="K45" s="59">
        <v>0</v>
      </c>
      <c r="L45" s="59">
        <v>0</v>
      </c>
      <c r="M45" s="59">
        <v>0</v>
      </c>
    </row>
    <row r="46" spans="1:13" s="133" customFormat="1" ht="13.5" customHeight="1" hidden="1">
      <c r="A46" s="114"/>
      <c r="B46" s="57"/>
      <c r="C46" s="58"/>
      <c r="D46" s="22"/>
      <c r="E46" s="11"/>
      <c r="F46" s="22"/>
      <c r="G46" s="22"/>
      <c r="H46" s="22"/>
      <c r="I46" s="59"/>
      <c r="J46" s="59"/>
      <c r="K46" s="59"/>
      <c r="L46" s="59"/>
      <c r="M46" s="59"/>
    </row>
    <row r="47" spans="1:13" s="133" customFormat="1" ht="12.75">
      <c r="A47" s="122" t="s">
        <v>35</v>
      </c>
      <c r="B47" s="118" t="s">
        <v>63</v>
      </c>
      <c r="C47" s="119"/>
      <c r="D47" s="121"/>
      <c r="E47" s="120"/>
      <c r="F47" s="121">
        <v>275759</v>
      </c>
      <c r="G47" s="121">
        <f aca="true" t="shared" si="8" ref="G47:M47">SUM(G55:G57)</f>
        <v>233205</v>
      </c>
      <c r="H47" s="121">
        <f t="shared" si="8"/>
        <v>160108</v>
      </c>
      <c r="I47" s="121">
        <f t="shared" si="8"/>
        <v>110249</v>
      </c>
      <c r="J47" s="121">
        <f t="shared" si="8"/>
        <v>71528</v>
      </c>
      <c r="K47" s="121">
        <f t="shared" si="8"/>
        <v>43780</v>
      </c>
      <c r="L47" s="121">
        <f t="shared" si="8"/>
        <v>20707</v>
      </c>
      <c r="M47" s="121">
        <f t="shared" si="8"/>
        <v>6419</v>
      </c>
    </row>
    <row r="48" spans="1:13" s="133" customFormat="1" ht="12.75" customHeight="1" hidden="1">
      <c r="A48" s="113"/>
      <c r="B48" s="16"/>
      <c r="C48" s="5"/>
      <c r="D48" s="5"/>
      <c r="E48" s="11"/>
      <c r="F48" s="5"/>
      <c r="G48" s="5"/>
      <c r="H48" s="5"/>
      <c r="I48" s="11"/>
      <c r="J48" s="11"/>
      <c r="K48" s="11"/>
      <c r="L48" s="11"/>
      <c r="M48" s="11"/>
    </row>
    <row r="49" spans="1:13" s="133" customFormat="1" ht="15" customHeight="1" hidden="1">
      <c r="A49" s="113"/>
      <c r="B49" s="18"/>
      <c r="C49" s="5"/>
      <c r="D49" s="5"/>
      <c r="E49" s="11"/>
      <c r="F49" s="5"/>
      <c r="G49" s="5"/>
      <c r="H49" s="5"/>
      <c r="I49" s="11"/>
      <c r="J49" s="11"/>
      <c r="K49" s="11"/>
      <c r="L49" s="11"/>
      <c r="M49" s="11"/>
    </row>
    <row r="50" spans="1:13" s="133" customFormat="1" ht="12.75" customHeight="1" hidden="1">
      <c r="A50" s="113"/>
      <c r="B50" s="11"/>
      <c r="C50" s="5"/>
      <c r="D50" s="5"/>
      <c r="E50" s="11"/>
      <c r="F50" s="5"/>
      <c r="G50" s="5"/>
      <c r="H50" s="5"/>
      <c r="I50" s="11"/>
      <c r="J50" s="11"/>
      <c r="K50" s="11"/>
      <c r="L50" s="11"/>
      <c r="M50" s="11"/>
    </row>
    <row r="51" spans="1:13" s="133" customFormat="1" ht="12.75" customHeight="1" hidden="1">
      <c r="A51" s="113"/>
      <c r="B51" s="22"/>
      <c r="C51" s="5"/>
      <c r="D51" s="5"/>
      <c r="E51" s="11"/>
      <c r="F51" s="5"/>
      <c r="G51" s="5"/>
      <c r="H51" s="5"/>
      <c r="I51" s="11"/>
      <c r="J51" s="11"/>
      <c r="K51" s="21"/>
      <c r="L51" s="11"/>
      <c r="M51" s="115"/>
    </row>
    <row r="52" spans="1:13" s="133" customFormat="1" ht="12.75" customHeight="1" hidden="1">
      <c r="A52" s="113"/>
      <c r="B52" s="22"/>
      <c r="C52" s="5"/>
      <c r="D52" s="5"/>
      <c r="E52" s="11"/>
      <c r="F52" s="5"/>
      <c r="G52" s="5"/>
      <c r="H52" s="5"/>
      <c r="I52" s="11"/>
      <c r="J52" s="11"/>
      <c r="K52" s="21"/>
      <c r="L52" s="11"/>
      <c r="M52" s="115"/>
    </row>
    <row r="53" spans="1:13" s="133" customFormat="1" ht="12.75" customHeight="1" hidden="1">
      <c r="A53" s="113"/>
      <c r="B53" s="22"/>
      <c r="C53" s="5"/>
      <c r="D53" s="5"/>
      <c r="E53" s="11"/>
      <c r="F53" s="5"/>
      <c r="G53" s="5"/>
      <c r="H53" s="5"/>
      <c r="I53" s="11"/>
      <c r="J53" s="11"/>
      <c r="K53" s="21"/>
      <c r="L53" s="11"/>
      <c r="M53" s="115"/>
    </row>
    <row r="54" spans="1:13" s="133" customFormat="1" ht="12.75" customHeight="1" hidden="1">
      <c r="A54" s="113"/>
      <c r="B54" s="16"/>
      <c r="C54" s="11"/>
      <c r="D54" s="21"/>
      <c r="E54" s="11"/>
      <c r="F54" s="21"/>
      <c r="G54" s="21"/>
      <c r="H54" s="21"/>
      <c r="I54" s="11"/>
      <c r="J54" s="11"/>
      <c r="K54" s="11"/>
      <c r="L54" s="11"/>
      <c r="M54" s="11"/>
    </row>
    <row r="55" spans="1:13" s="133" customFormat="1" ht="28.5" customHeight="1">
      <c r="A55" s="113">
        <v>1</v>
      </c>
      <c r="B55" s="18" t="s">
        <v>88</v>
      </c>
      <c r="C55" s="11"/>
      <c r="D55" s="21"/>
      <c r="E55" s="11"/>
      <c r="F55" s="21">
        <v>254059</v>
      </c>
      <c r="G55" s="21">
        <v>195762</v>
      </c>
      <c r="H55" s="21">
        <v>143318</v>
      </c>
      <c r="I55" s="7">
        <v>99020</v>
      </c>
      <c r="J55" s="7">
        <v>66137</v>
      </c>
      <c r="K55" s="7">
        <v>43384</v>
      </c>
      <c r="L55" s="7">
        <v>20707</v>
      </c>
      <c r="M55" s="7">
        <v>6419</v>
      </c>
    </row>
    <row r="56" spans="1:13" s="133" customFormat="1" ht="27" customHeight="1">
      <c r="A56" s="113">
        <v>2</v>
      </c>
      <c r="B56" s="137" t="s">
        <v>89</v>
      </c>
      <c r="C56" s="11"/>
      <c r="D56" s="21"/>
      <c r="E56" s="11"/>
      <c r="F56" s="21">
        <v>8633</v>
      </c>
      <c r="G56" s="21">
        <v>4667</v>
      </c>
      <c r="H56" s="21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</row>
    <row r="57" spans="1:13" s="133" customFormat="1" ht="25.5" customHeight="1">
      <c r="A57" s="113">
        <v>3</v>
      </c>
      <c r="B57" s="18" t="s">
        <v>108</v>
      </c>
      <c r="C57" s="11"/>
      <c r="D57" s="21"/>
      <c r="E57" s="11"/>
      <c r="F57" s="21">
        <v>13067</v>
      </c>
      <c r="G57" s="21">
        <v>32776</v>
      </c>
      <c r="H57" s="21">
        <v>16790</v>
      </c>
      <c r="I57" s="7">
        <v>11229</v>
      </c>
      <c r="J57" s="7">
        <v>5391</v>
      </c>
      <c r="K57" s="7">
        <v>396</v>
      </c>
      <c r="L57" s="7"/>
      <c r="M57" s="7"/>
    </row>
    <row r="58" spans="1:13" s="133" customFormat="1" ht="30" customHeight="1" hidden="1">
      <c r="A58" s="113"/>
      <c r="B58" s="60"/>
      <c r="C58" s="11"/>
      <c r="D58" s="21"/>
      <c r="E58" s="11"/>
      <c r="F58" s="21"/>
      <c r="G58" s="21"/>
      <c r="H58" s="21"/>
      <c r="I58" s="11"/>
      <c r="J58" s="11"/>
      <c r="K58" s="11"/>
      <c r="L58" s="11"/>
      <c r="M58" s="11"/>
    </row>
    <row r="59" spans="1:13" s="133" customFormat="1" ht="15" customHeight="1">
      <c r="A59" s="125" t="s">
        <v>37</v>
      </c>
      <c r="B59" s="123" t="s">
        <v>38</v>
      </c>
      <c r="C59" s="126"/>
      <c r="D59" s="126"/>
      <c r="E59" s="120"/>
      <c r="F59" s="127">
        <v>1002384</v>
      </c>
      <c r="G59" s="127">
        <f aca="true" t="shared" si="9" ref="G59:M59">G30+G47</f>
        <v>1156987</v>
      </c>
      <c r="H59" s="127">
        <f t="shared" si="9"/>
        <v>1113889</v>
      </c>
      <c r="I59" s="127">
        <f t="shared" si="9"/>
        <v>749454</v>
      </c>
      <c r="J59" s="127">
        <f t="shared" si="9"/>
        <v>434871</v>
      </c>
      <c r="K59" s="127">
        <f t="shared" si="9"/>
        <v>395592</v>
      </c>
      <c r="L59" s="127">
        <f t="shared" si="9"/>
        <v>154319</v>
      </c>
      <c r="M59" s="127">
        <f t="shared" si="9"/>
        <v>140023</v>
      </c>
    </row>
    <row r="60" spans="1:13" s="133" customFormat="1" ht="12.75">
      <c r="A60" s="116" t="s">
        <v>39</v>
      </c>
      <c r="B60" s="13" t="s">
        <v>40</v>
      </c>
      <c r="C60" s="11"/>
      <c r="D60" s="11"/>
      <c r="E60" s="11"/>
      <c r="F60" s="7">
        <v>1000000</v>
      </c>
      <c r="G60" s="7">
        <v>666664</v>
      </c>
      <c r="H60" s="7">
        <v>333328</v>
      </c>
      <c r="I60" s="11">
        <v>0</v>
      </c>
      <c r="J60" s="11">
        <v>0</v>
      </c>
      <c r="K60" s="11">
        <v>0</v>
      </c>
      <c r="L60" s="11">
        <v>0</v>
      </c>
      <c r="M60" s="11"/>
    </row>
    <row r="61" spans="1:13" s="133" customFormat="1" ht="12.75">
      <c r="A61" s="113">
        <v>6</v>
      </c>
      <c r="B61" s="13" t="s">
        <v>41</v>
      </c>
      <c r="C61" s="5"/>
      <c r="D61" s="5"/>
      <c r="E61" s="11"/>
      <c r="F61" s="14">
        <f>F27-F28</f>
        <v>184868.6000000001</v>
      </c>
      <c r="G61" s="14">
        <f aca="true" t="shared" si="10" ref="G61:M61">G27-G28</f>
        <v>5403036.067699999</v>
      </c>
      <c r="H61" s="14">
        <f t="shared" si="10"/>
        <v>-263628.3270689994</v>
      </c>
      <c r="I61" s="14">
        <f t="shared" si="10"/>
        <v>-0.046881064772605896</v>
      </c>
      <c r="J61" s="14">
        <f t="shared" si="10"/>
        <v>-0.07828749716281891</v>
      </c>
      <c r="K61" s="14">
        <f t="shared" si="10"/>
        <v>-0.37063612043857574</v>
      </c>
      <c r="L61" s="14">
        <f t="shared" si="10"/>
        <v>0.39824479073286057</v>
      </c>
      <c r="M61" s="14">
        <f t="shared" si="10"/>
        <v>-0.3598078563809395</v>
      </c>
    </row>
    <row r="62" spans="1:13" s="133" customFormat="1" ht="12.75">
      <c r="A62" s="113">
        <v>7</v>
      </c>
      <c r="B62" s="13" t="s">
        <v>42</v>
      </c>
      <c r="C62" s="5"/>
      <c r="D62" s="5"/>
      <c r="E62" s="11"/>
      <c r="F62" s="5">
        <v>1890868.8</v>
      </c>
      <c r="G62" s="5">
        <v>6000000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s="133" customFormat="1" ht="12.75">
      <c r="A63" s="122">
        <v>8</v>
      </c>
      <c r="B63" s="118" t="s">
        <v>43</v>
      </c>
      <c r="C63" s="119"/>
      <c r="D63" s="119"/>
      <c r="E63" s="120"/>
      <c r="F63" s="128">
        <v>1706000</v>
      </c>
      <c r="G63" s="128">
        <f aca="true" t="shared" si="11" ref="G63:M63">G62-G61</f>
        <v>596963.9323000014</v>
      </c>
      <c r="H63" s="128">
        <f t="shared" si="11"/>
        <v>263628.3270689994</v>
      </c>
      <c r="I63" s="128">
        <f t="shared" si="11"/>
        <v>0.046881064772605896</v>
      </c>
      <c r="J63" s="128">
        <f t="shared" si="11"/>
        <v>0.07828749716281891</v>
      </c>
      <c r="K63" s="128">
        <f t="shared" si="11"/>
        <v>0.37063612043857574</v>
      </c>
      <c r="L63" s="128">
        <f t="shared" si="11"/>
        <v>-0.39824479073286057</v>
      </c>
      <c r="M63" s="128">
        <f t="shared" si="11"/>
        <v>0.3598078563809395</v>
      </c>
    </row>
    <row r="64" spans="1:13" s="133" customFormat="1" ht="12.75">
      <c r="A64" s="113" t="s">
        <v>91</v>
      </c>
      <c r="B64" s="16" t="s">
        <v>92</v>
      </c>
      <c r="C64" s="5"/>
      <c r="D64" s="5"/>
      <c r="E64" s="11"/>
      <c r="F64" s="5">
        <v>1000000</v>
      </c>
      <c r="G64" s="5">
        <v>666664</v>
      </c>
      <c r="H64" s="5">
        <v>333328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s="133" customFormat="1" ht="27" customHeight="1">
      <c r="A65" s="113" t="s">
        <v>93</v>
      </c>
      <c r="B65" s="18" t="s">
        <v>94</v>
      </c>
      <c r="C65" s="5"/>
      <c r="D65" s="5"/>
      <c r="E65" s="11"/>
      <c r="F65" s="85">
        <v>175000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s="133" customFormat="1" ht="27" customHeight="1">
      <c r="A66" s="113" t="s">
        <v>95</v>
      </c>
      <c r="B66" s="139" t="s">
        <v>96</v>
      </c>
      <c r="C66" s="5"/>
      <c r="D66" s="5"/>
      <c r="E66" s="11"/>
      <c r="F66" s="85">
        <v>200000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s="133" customFormat="1" ht="25.5">
      <c r="A67" s="113" t="s">
        <v>97</v>
      </c>
      <c r="B67" s="138" t="s">
        <v>99</v>
      </c>
      <c r="C67" s="5"/>
      <c r="D67" s="5"/>
      <c r="E67" s="11"/>
      <c r="F67" s="5">
        <v>171000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s="133" customFormat="1" ht="27.75" customHeight="1">
      <c r="A68" s="113" t="s">
        <v>98</v>
      </c>
      <c r="B68" s="138" t="s">
        <v>100</v>
      </c>
      <c r="C68" s="5"/>
      <c r="D68" s="5"/>
      <c r="E68" s="11"/>
      <c r="F68" s="85">
        <v>160000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s="133" customFormat="1" ht="25.5" customHeight="1">
      <c r="A69" s="122">
        <v>9</v>
      </c>
      <c r="B69" s="134" t="s">
        <v>102</v>
      </c>
      <c r="C69" s="129"/>
      <c r="D69" s="130"/>
      <c r="E69" s="120"/>
      <c r="F69" s="130">
        <v>2.930796063931857</v>
      </c>
      <c r="G69" s="130">
        <f aca="true" t="shared" si="12" ref="G69:M69">G59/G9*100</f>
        <v>2.968314916636237</v>
      </c>
      <c r="H69" s="130">
        <f t="shared" si="12"/>
        <v>3.308396834459811</v>
      </c>
      <c r="I69" s="130">
        <f t="shared" si="12"/>
        <v>2.161142671920416</v>
      </c>
      <c r="J69" s="130">
        <f t="shared" si="12"/>
        <v>1.2174795612120877</v>
      </c>
      <c r="K69" s="130">
        <f t="shared" si="12"/>
        <v>1.0752550914474115</v>
      </c>
      <c r="L69" s="130">
        <f t="shared" si="12"/>
        <v>0.40723601873488846</v>
      </c>
      <c r="M69" s="130">
        <f t="shared" si="12"/>
        <v>0.3587475436319765</v>
      </c>
    </row>
    <row r="70" spans="1:13" s="133" customFormat="1" ht="12.75">
      <c r="A70"/>
      <c r="B70"/>
      <c r="C70"/>
      <c r="D70"/>
      <c r="E70"/>
      <c r="F70"/>
      <c r="G70"/>
      <c r="H70"/>
      <c r="I70"/>
      <c r="J70" s="132"/>
      <c r="K70" s="132"/>
      <c r="L70" s="132"/>
      <c r="M70" s="132"/>
    </row>
    <row r="71" spans="1:13" s="133" customFormat="1" ht="12.75">
      <c r="A71"/>
      <c r="B71"/>
      <c r="C71"/>
      <c r="D71"/>
      <c r="E71"/>
      <c r="F71"/>
      <c r="G71"/>
      <c r="H71"/>
      <c r="I71"/>
      <c r="J71" s="132"/>
      <c r="K71" s="132"/>
      <c r="L71" s="132"/>
      <c r="M71" s="132"/>
    </row>
    <row r="72" spans="1:13" s="28" customFormat="1" ht="12.75">
      <c r="A72"/>
      <c r="B72"/>
      <c r="C72"/>
      <c r="D72"/>
      <c r="E72"/>
      <c r="F72"/>
      <c r="G72"/>
      <c r="H72"/>
      <c r="I72"/>
      <c r="J72"/>
      <c r="K72" s="43" t="s">
        <v>47</v>
      </c>
      <c r="L72" s="43"/>
      <c r="M72"/>
    </row>
    <row r="73" spans="9:10" ht="12.75">
      <c r="I73" s="28"/>
      <c r="J73" s="107"/>
    </row>
    <row r="74" spans="1:11" ht="14.25" customHeight="1">
      <c r="A74" s="25"/>
      <c r="B74" s="26"/>
      <c r="C74" s="27"/>
      <c r="D74" s="27"/>
      <c r="E74" s="27"/>
      <c r="F74" s="28"/>
      <c r="G74" s="27"/>
      <c r="H74" s="27"/>
      <c r="K74" s="107" t="s">
        <v>48</v>
      </c>
    </row>
    <row r="75" ht="21" customHeight="1"/>
    <row r="78" spans="10:13" ht="12.75">
      <c r="J78" s="155"/>
      <c r="K78" s="155"/>
      <c r="L78" s="155"/>
      <c r="M78" s="155"/>
    </row>
    <row r="83" spans="1:9" ht="12.75">
      <c r="A83" s="1"/>
      <c r="B83" s="1"/>
      <c r="C83" s="1"/>
      <c r="D83" s="1"/>
      <c r="E83" s="1"/>
      <c r="F83" s="1"/>
      <c r="G83" s="2"/>
      <c r="H83" s="3"/>
      <c r="I83" s="3"/>
    </row>
    <row r="84" spans="1:14" ht="12.75">
      <c r="A84" s="29"/>
      <c r="B84" s="29"/>
      <c r="C84" s="29"/>
      <c r="D84" s="29"/>
      <c r="E84" s="29"/>
      <c r="F84" s="29"/>
      <c r="G84" s="30"/>
      <c r="H84" s="30"/>
      <c r="I84" s="30"/>
      <c r="J84" s="28"/>
      <c r="K84" s="28"/>
      <c r="L84" s="28"/>
      <c r="M84" s="28"/>
      <c r="N84" s="28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28"/>
      <c r="K85" s="28"/>
      <c r="L85" s="28"/>
      <c r="M85" s="28"/>
      <c r="N85" s="28"/>
    </row>
    <row r="86" spans="1:14" ht="12.75">
      <c r="A86" s="30"/>
      <c r="B86" s="30"/>
      <c r="C86" s="30"/>
      <c r="D86" s="30"/>
      <c r="E86" s="30"/>
      <c r="F86" s="30"/>
      <c r="G86" s="30"/>
      <c r="H86" s="30"/>
      <c r="I86" s="30"/>
      <c r="J86" s="28"/>
      <c r="K86" s="28"/>
      <c r="L86" s="28"/>
      <c r="M86" s="28"/>
      <c r="N86" s="28"/>
    </row>
    <row r="87" spans="1:14" ht="12.75">
      <c r="A87" s="30"/>
      <c r="B87" s="30"/>
      <c r="C87" s="30"/>
      <c r="D87" s="30"/>
      <c r="E87" s="30"/>
      <c r="F87" s="30"/>
      <c r="G87" s="30"/>
      <c r="H87" s="30"/>
      <c r="I87" s="30"/>
      <c r="J87" s="28"/>
      <c r="K87" s="28"/>
      <c r="L87" s="28"/>
      <c r="M87" s="28"/>
      <c r="N87" s="28"/>
    </row>
    <row r="88" spans="1:14" ht="12.75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2.75">
      <c r="A89" s="29"/>
      <c r="B89" s="29"/>
      <c r="C89" s="31"/>
      <c r="D89" s="32"/>
      <c r="E89" s="32"/>
      <c r="F89" s="31"/>
      <c r="G89" s="31"/>
      <c r="H89" s="31"/>
      <c r="I89" s="31"/>
      <c r="J89" s="28"/>
      <c r="K89" s="28"/>
      <c r="L89" s="28"/>
      <c r="M89" s="28"/>
      <c r="N89" s="28"/>
    </row>
    <row r="90" spans="1:14" ht="12.75">
      <c r="A90" s="33"/>
      <c r="B90" s="2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2.75">
      <c r="A91" s="34"/>
      <c r="B91" s="2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2.75">
      <c r="A92" s="30"/>
      <c r="B92" s="30"/>
      <c r="C92" s="27"/>
      <c r="D92" s="27"/>
      <c r="E92" s="27"/>
      <c r="F92" s="27"/>
      <c r="G92" s="27"/>
      <c r="H92" s="27"/>
      <c r="I92" s="27"/>
      <c r="J92" s="35"/>
      <c r="K92" s="35"/>
      <c r="L92" s="35"/>
      <c r="M92" s="35"/>
      <c r="N92" s="35"/>
    </row>
    <row r="93" spans="1:14" ht="12.75">
      <c r="A93" s="30"/>
      <c r="B93" s="30"/>
      <c r="C93" s="27"/>
      <c r="D93" s="27"/>
      <c r="E93" s="27"/>
      <c r="F93" s="27"/>
      <c r="G93" s="27"/>
      <c r="H93" s="27"/>
      <c r="I93" s="27"/>
      <c r="J93" s="35"/>
      <c r="K93" s="35"/>
      <c r="L93" s="35"/>
      <c r="M93" s="35"/>
      <c r="N93" s="35"/>
    </row>
    <row r="94" spans="1:14" ht="12.75">
      <c r="A94" s="30"/>
      <c r="B94" s="30"/>
      <c r="C94" s="27"/>
      <c r="D94" s="27"/>
      <c r="E94" s="27"/>
      <c r="F94" s="27"/>
      <c r="G94" s="27"/>
      <c r="H94" s="27"/>
      <c r="I94" s="27"/>
      <c r="J94" s="35"/>
      <c r="K94" s="35"/>
      <c r="L94" s="35"/>
      <c r="M94" s="35"/>
      <c r="N94" s="35"/>
    </row>
    <row r="95" spans="1:14" ht="12.75">
      <c r="A95" s="30"/>
      <c r="B95" s="30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</row>
    <row r="96" spans="1:14" ht="12.75">
      <c r="A96" s="30"/>
      <c r="B96" s="30"/>
      <c r="C96" s="27"/>
      <c r="D96" s="27"/>
      <c r="E96" s="27"/>
      <c r="F96" s="27"/>
      <c r="G96" s="27"/>
      <c r="H96" s="27"/>
      <c r="I96" s="27"/>
      <c r="J96" s="35"/>
      <c r="K96" s="35"/>
      <c r="L96" s="35"/>
      <c r="M96" s="35"/>
      <c r="N96" s="28"/>
    </row>
    <row r="97" spans="1:14" ht="12.75">
      <c r="A97" s="30"/>
      <c r="B97" s="30"/>
      <c r="C97" s="27"/>
      <c r="D97" s="27"/>
      <c r="E97" s="27"/>
      <c r="F97" s="27"/>
      <c r="G97" s="27"/>
      <c r="H97" s="27"/>
      <c r="I97" s="27"/>
      <c r="J97" s="35"/>
      <c r="K97" s="35"/>
      <c r="L97" s="35"/>
      <c r="M97" s="35"/>
      <c r="N97" s="35"/>
    </row>
    <row r="98" spans="1:14" ht="12.75">
      <c r="A98" s="34"/>
      <c r="B98" s="2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34"/>
      <c r="B99" s="2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12.75">
      <c r="A100" s="34"/>
      <c r="B100" s="29"/>
      <c r="C100" s="30"/>
      <c r="D100" s="27"/>
      <c r="E100" s="27"/>
      <c r="F100" s="27"/>
      <c r="G100" s="27"/>
      <c r="H100" s="27"/>
      <c r="I100" s="27"/>
      <c r="J100" s="28"/>
      <c r="K100" s="28"/>
      <c r="L100" s="28"/>
      <c r="M100" s="28"/>
      <c r="N100" s="28"/>
    </row>
    <row r="101" spans="1:14" ht="12.75">
      <c r="A101" s="34"/>
      <c r="B101" s="29"/>
      <c r="C101" s="27"/>
      <c r="D101" s="27"/>
      <c r="E101" s="27"/>
      <c r="F101" s="27"/>
      <c r="G101" s="27"/>
      <c r="H101" s="27"/>
      <c r="I101" s="27"/>
      <c r="J101" s="28"/>
      <c r="K101" s="28"/>
      <c r="L101" s="28"/>
      <c r="M101" s="28"/>
      <c r="N101" s="28"/>
    </row>
    <row r="102" spans="1:14" ht="12.75">
      <c r="A102" s="34"/>
      <c r="B102" s="2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12.75">
      <c r="A103" s="34"/>
      <c r="B103" s="29"/>
      <c r="C103" s="27"/>
      <c r="D103" s="27"/>
      <c r="E103" s="27"/>
      <c r="F103" s="27"/>
      <c r="G103" s="27"/>
      <c r="H103" s="27"/>
      <c r="I103" s="27"/>
      <c r="J103" s="28"/>
      <c r="K103" s="28"/>
      <c r="L103" s="28"/>
      <c r="M103" s="28"/>
      <c r="N103" s="28"/>
    </row>
    <row r="104" spans="1:14" ht="12.75">
      <c r="A104" s="34"/>
      <c r="B104" s="29"/>
      <c r="C104" s="27"/>
      <c r="D104" s="36"/>
      <c r="E104" s="36"/>
      <c r="F104" s="27"/>
      <c r="G104" s="27"/>
      <c r="H104" s="27"/>
      <c r="I104" s="27"/>
      <c r="J104" s="28"/>
      <c r="K104" s="28"/>
      <c r="L104" s="28"/>
      <c r="M104" s="28"/>
      <c r="N104" s="28"/>
    </row>
    <row r="105" spans="1:14" ht="12.75">
      <c r="A105" s="34"/>
      <c r="B105" s="29"/>
      <c r="C105" s="27"/>
      <c r="D105" s="27"/>
      <c r="E105" s="27"/>
      <c r="F105" s="27"/>
      <c r="G105" s="27"/>
      <c r="H105" s="27"/>
      <c r="I105" s="27"/>
      <c r="J105" s="28"/>
      <c r="K105" s="28"/>
      <c r="L105" s="28"/>
      <c r="M105" s="28"/>
      <c r="N105" s="28"/>
    </row>
    <row r="106" spans="1:14" ht="12.75">
      <c r="A106" s="34"/>
      <c r="B106" s="29"/>
      <c r="C106" s="27"/>
      <c r="D106" s="27"/>
      <c r="E106" s="27"/>
      <c r="F106" s="27"/>
      <c r="G106" s="27"/>
      <c r="H106" s="27"/>
      <c r="I106" s="27"/>
      <c r="J106" s="28"/>
      <c r="K106" s="28"/>
      <c r="L106" s="28"/>
      <c r="M106" s="28"/>
      <c r="N106" s="28"/>
    </row>
    <row r="107" spans="1:14" ht="12.75">
      <c r="A107" s="33"/>
      <c r="B107" s="2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12.75">
      <c r="A108" s="34"/>
      <c r="B108" s="2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12.75">
      <c r="A109" s="34"/>
      <c r="B109" s="29"/>
      <c r="C109" s="27"/>
      <c r="D109" s="27"/>
      <c r="E109" s="27"/>
      <c r="F109" s="27"/>
      <c r="G109" s="27"/>
      <c r="H109" s="27"/>
      <c r="I109" s="27"/>
      <c r="J109" s="28"/>
      <c r="K109" s="28"/>
      <c r="L109" s="28"/>
      <c r="M109" s="28"/>
      <c r="N109" s="28"/>
    </row>
    <row r="110" spans="1:14" ht="12.75">
      <c r="A110" s="33"/>
      <c r="B110" s="3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2.75">
      <c r="A111" s="25"/>
      <c r="B111" s="38"/>
      <c r="C111" s="27"/>
      <c r="D111" s="27"/>
      <c r="E111" s="27"/>
      <c r="F111" s="39"/>
      <c r="G111" s="27"/>
      <c r="H111" s="27"/>
      <c r="I111" s="27"/>
      <c r="J111" s="28"/>
      <c r="K111" s="28"/>
      <c r="L111" s="28"/>
      <c r="M111" s="28"/>
      <c r="N111" s="28"/>
    </row>
    <row r="112" spans="1:14" ht="12.75">
      <c r="A112" s="25"/>
      <c r="B112" s="40"/>
      <c r="C112" s="27"/>
      <c r="D112" s="27"/>
      <c r="E112" s="27"/>
      <c r="F112" s="39"/>
      <c r="G112" s="27"/>
      <c r="H112" s="27"/>
      <c r="I112" s="27"/>
      <c r="J112" s="28"/>
      <c r="K112" s="28"/>
      <c r="L112" s="28"/>
      <c r="M112" s="28"/>
      <c r="N112" s="28"/>
    </row>
    <row r="113" spans="1:14" ht="12.75">
      <c r="A113" s="25"/>
      <c r="B113" s="28"/>
      <c r="C113" s="27"/>
      <c r="D113" s="27"/>
      <c r="E113" s="27"/>
      <c r="F113" s="27"/>
      <c r="G113" s="27"/>
      <c r="H113" s="27"/>
      <c r="I113" s="27"/>
      <c r="J113" s="28"/>
      <c r="K113" s="28"/>
      <c r="L113" s="28"/>
      <c r="M113" s="28"/>
      <c r="N113" s="28"/>
    </row>
    <row r="114" spans="1:14" ht="12.75">
      <c r="A114" s="25"/>
      <c r="B114" s="34"/>
      <c r="C114" s="27"/>
      <c r="D114" s="27"/>
      <c r="E114" s="27"/>
      <c r="F114" s="27"/>
      <c r="G114" s="27"/>
      <c r="H114" s="27"/>
      <c r="I114" s="27"/>
      <c r="J114" s="28"/>
      <c r="K114" s="28"/>
      <c r="L114" s="39"/>
      <c r="M114" s="28"/>
      <c r="N114" s="41"/>
    </row>
    <row r="115" spans="1:14" ht="12.75">
      <c r="A115" s="25"/>
      <c r="B115" s="42"/>
      <c r="C115" s="28"/>
      <c r="D115" s="39"/>
      <c r="E115" s="39"/>
      <c r="F115" s="39"/>
      <c r="G115" s="39"/>
      <c r="H115" s="39"/>
      <c r="I115" s="39"/>
      <c r="J115" s="28"/>
      <c r="K115" s="28"/>
      <c r="L115" s="28"/>
      <c r="M115" s="28"/>
      <c r="N115" s="28"/>
    </row>
    <row r="116" spans="1:14" ht="12.75">
      <c r="A116" s="33"/>
      <c r="B116" s="37"/>
      <c r="C116" s="28"/>
      <c r="D116" s="27"/>
      <c r="E116" s="27"/>
      <c r="F116" s="39"/>
      <c r="G116" s="39"/>
      <c r="H116" s="39"/>
      <c r="I116" s="39"/>
      <c r="J116" s="28"/>
      <c r="K116" s="28"/>
      <c r="L116" s="28"/>
      <c r="M116" s="28"/>
      <c r="N116" s="28"/>
    </row>
    <row r="117" spans="1:14" ht="12.75">
      <c r="A117" s="29"/>
      <c r="B117" s="29"/>
      <c r="C117" s="28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1:14" ht="12.75">
      <c r="A118" s="29"/>
      <c r="B118" s="29"/>
      <c r="C118" s="28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1:14" ht="12.75">
      <c r="A119" s="29"/>
      <c r="B119" s="37"/>
      <c r="C119" s="28"/>
      <c r="D119" s="35"/>
      <c r="E119" s="35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9"/>
      <c r="B120" s="37"/>
      <c r="C120" s="28"/>
      <c r="D120" s="35"/>
      <c r="E120" s="35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37"/>
      <c r="B121" s="37"/>
      <c r="C121" s="28"/>
      <c r="D121" s="35"/>
      <c r="E121" s="35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37"/>
      <c r="B122" s="37"/>
      <c r="C122" s="28"/>
      <c r="D122" s="35"/>
      <c r="E122" s="35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37"/>
      <c r="B123" s="37"/>
      <c r="C123" s="28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1:14" ht="12.75">
      <c r="A124" s="29"/>
      <c r="B124" s="37"/>
      <c r="C124" s="28"/>
      <c r="D124" s="27"/>
      <c r="E124" s="27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1:14" ht="12.75">
      <c r="A125" s="37"/>
      <c r="B125" s="37"/>
      <c r="C125" s="28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2:14" ht="12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2:14" ht="12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2:14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2:14" ht="12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43"/>
      <c r="M130" s="43"/>
      <c r="N130" s="28"/>
    </row>
    <row r="131" spans="2:14" ht="12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2:14" ht="12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2:14" ht="12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2:14" ht="12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2:14" ht="12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2:14" ht="12.7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</sheetData>
  <mergeCells count="13">
    <mergeCell ref="J2:M2"/>
    <mergeCell ref="A4:A7"/>
    <mergeCell ref="B4:B7"/>
    <mergeCell ref="F4:M4"/>
    <mergeCell ref="A22:A23"/>
    <mergeCell ref="G22:G23"/>
    <mergeCell ref="H22:H23"/>
    <mergeCell ref="I22:I23"/>
    <mergeCell ref="J78:M78"/>
    <mergeCell ref="J22:J23"/>
    <mergeCell ref="K22:K23"/>
    <mergeCell ref="L22:L23"/>
    <mergeCell ref="M22:M2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Mariola Rostkowska</cp:lastModifiedBy>
  <cp:lastPrinted>2005-05-19T11:45:01Z</cp:lastPrinted>
  <dcterms:created xsi:type="dcterms:W3CDTF">2004-02-16T14:56:23Z</dcterms:created>
  <dcterms:modified xsi:type="dcterms:W3CDTF">2005-05-31T12:47:10Z</dcterms:modified>
  <cp:category/>
  <cp:version/>
  <cp:contentType/>
  <cp:contentStatus/>
</cp:coreProperties>
</file>