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1355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'Arkusz1'!$8:$9</definedName>
  </definedNames>
  <calcPr fullCalcOnLoad="1"/>
</workbook>
</file>

<file path=xl/comments1.xml><?xml version="1.0" encoding="utf-8"?>
<comments xmlns="http://schemas.openxmlformats.org/spreadsheetml/2006/main">
  <authors>
    <author>Zbigniew Kowalski</author>
  </authors>
  <commentList>
    <comment ref="D71" authorId="0">
      <text>
        <r>
          <rPr>
            <b/>
            <sz val="8"/>
            <rFont val="Tahoma"/>
            <family val="0"/>
          </rPr>
          <t>Zbigniew Kowalski: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<sst xmlns="http://schemas.openxmlformats.org/spreadsheetml/2006/main" count="347" uniqueCount="200">
  <si>
    <t>Dział</t>
  </si>
  <si>
    <t>Rozdział</t>
  </si>
  <si>
    <t>Leśnictwo</t>
  </si>
  <si>
    <t>Opracowania geodezyjne i kartograficzne</t>
  </si>
  <si>
    <t>Gospodarka gruntami i nieruchomościami</t>
  </si>
  <si>
    <t>Ochrona zdrowia</t>
  </si>
  <si>
    <t>Urzędy wojewódzkie</t>
  </si>
  <si>
    <t>Komisje poborowe</t>
  </si>
  <si>
    <t>Różne rozliczenia</t>
  </si>
  <si>
    <t>Część wyrównawcza subwencji ogólnej dla powiatów</t>
  </si>
  <si>
    <t>OGÓŁEM:</t>
  </si>
  <si>
    <t>Subwencje ogólne z budżetu państwa</t>
  </si>
  <si>
    <t>Podatek dochodowy od osób fizycznych</t>
  </si>
  <si>
    <t xml:space="preserve">Treść </t>
  </si>
  <si>
    <t xml:space="preserve">Paragraf  </t>
  </si>
  <si>
    <t>Klasyfikacja budżetowa</t>
  </si>
  <si>
    <t>010</t>
  </si>
  <si>
    <t>01005</t>
  </si>
  <si>
    <t>020</t>
  </si>
  <si>
    <t>Działalność usługowa</t>
  </si>
  <si>
    <t>Rolnictwo i łowiectwo</t>
  </si>
  <si>
    <t>Prace geodezyjno - urządzeniowe na potrzeby rolnictwa</t>
  </si>
  <si>
    <t>700</t>
  </si>
  <si>
    <t>Gospodarka mieszkaniowa</t>
  </si>
  <si>
    <t>70005</t>
  </si>
  <si>
    <t>851</t>
  </si>
  <si>
    <t>85156</t>
  </si>
  <si>
    <t>853</t>
  </si>
  <si>
    <t>Powiatowe centra pomocy rodzinie</t>
  </si>
  <si>
    <t>85321</t>
  </si>
  <si>
    <t>Administracja publiczna</t>
  </si>
  <si>
    <t>Nadzór budowlany</t>
  </si>
  <si>
    <t>754</t>
  </si>
  <si>
    <t>Bezpieczeństwo publiczne i ochrona przeciwpożarowa</t>
  </si>
  <si>
    <t>Komendy powiatowe Państwowej Straży Pożarnej</t>
  </si>
  <si>
    <t>75411</t>
  </si>
  <si>
    <t>756</t>
  </si>
  <si>
    <t>758</t>
  </si>
  <si>
    <t>75801</t>
  </si>
  <si>
    <t>75803</t>
  </si>
  <si>
    <t>Prace geodezyjne i kartograficzne /nieinwestycyjne/</t>
  </si>
  <si>
    <t>Wpływy z opłaty komunikacyjnej</t>
  </si>
  <si>
    <t>Wpływy z różnych opłat</t>
  </si>
  <si>
    <t>Wpływy z różnych dochodów</t>
  </si>
  <si>
    <t>801</t>
  </si>
  <si>
    <t>Oświata i wychowanie</t>
  </si>
  <si>
    <t>Wpływy z usług</t>
  </si>
  <si>
    <t>854</t>
  </si>
  <si>
    <t>Edukacyjna opieka wychowawcza</t>
  </si>
  <si>
    <t>85410</t>
  </si>
  <si>
    <t>Starostwa powiatowe</t>
  </si>
  <si>
    <t>75622</t>
  </si>
  <si>
    <t>80130</t>
  </si>
  <si>
    <t>Szkoły zawodowe</t>
  </si>
  <si>
    <t>80120</t>
  </si>
  <si>
    <t>Licea ogólnokształcące</t>
  </si>
  <si>
    <t>85403</t>
  </si>
  <si>
    <t>600</t>
  </si>
  <si>
    <t>Transport i łączność</t>
  </si>
  <si>
    <t>60014</t>
  </si>
  <si>
    <t>Drogi publiczne powiatowe</t>
  </si>
  <si>
    <t>Składki na ubezpieczenie zdrowotne oraz świadczenia dla osób nie objętych obowiązkiem ubezpieczenia zdrowotnego</t>
  </si>
  <si>
    <t>80142</t>
  </si>
  <si>
    <t>Ośrodki szkolenia, dokształcania i doskonalenia kadr</t>
  </si>
  <si>
    <t>75414</t>
  </si>
  <si>
    <t>Ośrodki wsparcia</t>
  </si>
  <si>
    <t>926</t>
  </si>
  <si>
    <t>Kultura fizyczna i sport</t>
  </si>
  <si>
    <t>92601</t>
  </si>
  <si>
    <t>Obrona cywilna</t>
  </si>
  <si>
    <t>02001</t>
  </si>
  <si>
    <t>Gospodarka leśna</t>
  </si>
  <si>
    <t>2110</t>
  </si>
  <si>
    <t>2460</t>
  </si>
  <si>
    <t>0750</t>
  </si>
  <si>
    <t>0470</t>
  </si>
  <si>
    <t>0970</t>
  </si>
  <si>
    <t>0420</t>
  </si>
  <si>
    <t>0690</t>
  </si>
  <si>
    <t>0920</t>
  </si>
  <si>
    <t>0830</t>
  </si>
  <si>
    <t>2310</t>
  </si>
  <si>
    <t>0010</t>
  </si>
  <si>
    <t>2920</t>
  </si>
  <si>
    <t>852</t>
  </si>
  <si>
    <t>85201</t>
  </si>
  <si>
    <t>85203</t>
  </si>
  <si>
    <t>Pomoc społeczna</t>
  </si>
  <si>
    <t>Udziały  powiatów w podatkach stanowiących dochód budżetu państwa</t>
  </si>
  <si>
    <t>Podatek dochodowy od osób prawnych</t>
  </si>
  <si>
    <t>75832</t>
  </si>
  <si>
    <t>Część równoważąca subwencji ogólnej dla powiatów</t>
  </si>
  <si>
    <t>2360</t>
  </si>
  <si>
    <t>0590</t>
  </si>
  <si>
    <t>Wpływy z opłat za koncesje i licencje</t>
  </si>
  <si>
    <t>Pozostałe zadania w zakresie polityki społecznej</t>
  </si>
  <si>
    <t>Dochody z najmu i dzierżawy składników majatkowych Skarbu Państwa j.s.t. lub innych jednostek zaliczanych do sektora finansów publicznych oraz innych umów o podobnym charakterze</t>
  </si>
  <si>
    <t>Wpływy z opłat za zarząd, użytkowanie i użytkowanie wieczyste nieruchomości</t>
  </si>
  <si>
    <t>2350</t>
  </si>
  <si>
    <t>0020</t>
  </si>
  <si>
    <t>Specjalne Ośrodki szkolno-wychowawcze</t>
  </si>
  <si>
    <t xml:space="preserve">Internaty i bursy szkolne </t>
  </si>
  <si>
    <t>Wpływy z tytułu pomocy finansowej udzielanej między jednostkami samorządu terytorialnego na dofinansowanie własnych zadań inwestycyjnych i zakupów inwestycyjnych</t>
  </si>
  <si>
    <t>6300</t>
  </si>
  <si>
    <t>2440</t>
  </si>
  <si>
    <t>Dotacje otrzymane z funduszy celowych na realizację zadań bieżących jednostek sektora finansów publicznych</t>
  </si>
  <si>
    <t>85324</t>
  </si>
  <si>
    <t>Dotacje celowe otrzymane z budżetu państwa na zadania bieżące z zakresu administracji rządowej oraz inne zadania zlecone ustawami realizowane przez powiat</t>
  </si>
  <si>
    <t>85212</t>
  </si>
  <si>
    <t>Dotacje celowe otrzymane z budżetu państwa na inwestycje i zakupy inwestycyjne z zakresu administracji rządowej oraz inne zadania zlecone ustawami realizowane przez powiat</t>
  </si>
  <si>
    <t>Świadczenia rodzinne oraz składki na ubezpieczenia emerytalne i rentowe z ubezpieczenia społecznego</t>
  </si>
  <si>
    <t>Plan na 2005 rok</t>
  </si>
  <si>
    <t>6410</t>
  </si>
  <si>
    <t xml:space="preserve">Dochody  od osób prawnych, od osób fizycznych i od innych jednostek nieposiadających osobowości prawnej oraz wydatki związane z ich poborem </t>
  </si>
  <si>
    <t xml:space="preserve">Część oświatowa subwencji ogólnej dla jednostek samorządu terytorialnego </t>
  </si>
  <si>
    <t xml:space="preserve">Dotacje celowe otrzymane z budżetu państwa na zadania bieżące z zakresu administracji rządowej oraz inne zadania zlecone ustawami realizowane przez powiat </t>
  </si>
  <si>
    <t xml:space="preserve">Placówki opiekuńczo - wychowawcze  </t>
  </si>
  <si>
    <t xml:space="preserve">Obiekty sportowe </t>
  </si>
  <si>
    <t>0570</t>
  </si>
  <si>
    <t xml:space="preserve">Grzywny,mandaty i inne kary pieniężne od ludności </t>
  </si>
  <si>
    <t>85204</t>
  </si>
  <si>
    <t>Rodziny zastępcze</t>
  </si>
  <si>
    <t>85218</t>
  </si>
  <si>
    <t>02002</t>
  </si>
  <si>
    <t>Nadzór nad gospodarką leśną</t>
  </si>
  <si>
    <t>80102</t>
  </si>
  <si>
    <t>80111</t>
  </si>
  <si>
    <t>Szkoły podstawowe specjalne</t>
  </si>
  <si>
    <t>2320</t>
  </si>
  <si>
    <t>Dochody jednostek samorządu terytorialnego związane z realizacją zadań z zakresu administracji rządowej oraz innych zadań zleconych ustawami</t>
  </si>
  <si>
    <t>Zespoły do spraw orzekania o niepełnosprawności</t>
  </si>
  <si>
    <t>Państwowy Fundusz Rehabilitacyji Osób Niepełnosprawnych</t>
  </si>
  <si>
    <t>Dochody z najmu i dzierżawy składników majatkowych Skarbu Państwa, j.s.t. lub innych jednostek zaliczanych do sektora finansów publicznych oraz innych umów o podobnym charakterze</t>
  </si>
  <si>
    <t>Dotacje celowe otrzymane z gminy na zadania bieżące realizowane na podstawie porozumień (umów) między jednostkami samorządu terytorialnego</t>
  </si>
  <si>
    <t>0680</t>
  </si>
  <si>
    <t>Wpływy od rodziców z tytułu odpłatności za utrzymanie dzieci (wychowanków) w placówkach opiekuńczo-wychowawczych</t>
  </si>
  <si>
    <t>Dotacje celowe otrzymane z powiatu na zadania bieżące realizowane na postawie porozumień (umów) między jednostkami samorządu terytorialnego</t>
  </si>
  <si>
    <t>85111</t>
  </si>
  <si>
    <t>Szpitale ogólne</t>
  </si>
  <si>
    <t>0960</t>
  </si>
  <si>
    <t>Otrzymane spadki, zapisy i darowizny w postaci pieniężnej</t>
  </si>
  <si>
    <t>Pozostałe odsetki</t>
  </si>
  <si>
    <t>Plan na 2006 rok</t>
  </si>
  <si>
    <t>Dochody jednostek samorządu terytorialnego związane z realizacją zadań z zakresu administracji rządowejoraz innych zadań zleconych ustawami</t>
  </si>
  <si>
    <t>Środki otrzymane od pozostałych jednostek zaliczanych do sektora finansów publicznych na realizację zadań bieżących jednostek aliczanych do sektora finansów publicznych</t>
  </si>
  <si>
    <t>Wpływy ze sprzedaży wyrobów i składników majątkowych</t>
  </si>
  <si>
    <t>Dokształcanie idoskonalenie nauczycieli</t>
  </si>
  <si>
    <t>Domy pomocy społecznej</t>
  </si>
  <si>
    <t>Dotacje celowe otrzymane z budżetu państwa na realizację inwestycji i zakupów inwestycyjnych własnych powiatu</t>
  </si>
  <si>
    <t>0840</t>
  </si>
  <si>
    <t>80146</t>
  </si>
  <si>
    <t>6430</t>
  </si>
  <si>
    <t>6298</t>
  </si>
  <si>
    <t>Środki na dofinansowanie własnych inwestycji gmin (zwiazków gmin), powiatów (zw.powiatów), samorządów województw, pozyskanych z innych źródeł.</t>
  </si>
  <si>
    <t>630</t>
  </si>
  <si>
    <t>63095</t>
  </si>
  <si>
    <t>Turystyka</t>
  </si>
  <si>
    <t>Pozostała działalność</t>
  </si>
  <si>
    <t>Wieloletni Plan Finansowy na lata 2004 - 2006</t>
  </si>
  <si>
    <t xml:space="preserve"> Dochody budżetu Powiatu Mławskiego 2004 - 2006 </t>
  </si>
  <si>
    <t>85202</t>
  </si>
  <si>
    <t>85406</t>
  </si>
  <si>
    <t>85415</t>
  </si>
  <si>
    <t>2709</t>
  </si>
  <si>
    <t>6293</t>
  </si>
  <si>
    <t>2705</t>
  </si>
  <si>
    <t>75802</t>
  </si>
  <si>
    <t>2760</t>
  </si>
  <si>
    <t>2780</t>
  </si>
  <si>
    <t>2390</t>
  </si>
  <si>
    <t>80145</t>
  </si>
  <si>
    <t>85141</t>
  </si>
  <si>
    <t>85195</t>
  </si>
  <si>
    <t>2130</t>
  </si>
  <si>
    <t>85216</t>
  </si>
  <si>
    <t>85333</t>
  </si>
  <si>
    <t>uzupełnienie subwencji ogólnej dla j.s.t.</t>
  </si>
  <si>
    <t>komisje egzaminacyjne</t>
  </si>
  <si>
    <t>ratownictwo medyczne</t>
  </si>
  <si>
    <t>pozostała działalność</t>
  </si>
  <si>
    <t>Powiatowe urzędy pracy</t>
  </si>
  <si>
    <t>Poradnie psychologiczno - pedagogiczne</t>
  </si>
  <si>
    <t>Pomoc materialne dla uczniów</t>
  </si>
  <si>
    <t>Gimnazaja specjalne</t>
  </si>
  <si>
    <t>pozostałe odsetki</t>
  </si>
  <si>
    <t>wpływy z różnych dochodów</t>
  </si>
  <si>
    <t>wpływy z usług</t>
  </si>
  <si>
    <t>wpływy do budżetu ze środków specjalnych</t>
  </si>
  <si>
    <t>Dotacje celoweotrzymane z budżetu państwa na zadanie bieżące realizowane przez powiat na podst. porozumień z org. adm. rządowej</t>
  </si>
  <si>
    <t>środki na uzupełnienie dochodów powiatów</t>
  </si>
  <si>
    <t xml:space="preserve">środki na inwestycje rozpoczete przed dniem 1.01.1999r. </t>
  </si>
  <si>
    <t>wpływy do wyjasnienia</t>
  </si>
  <si>
    <t>środki na dofinansowanie własnych zadań bieżących powiatów</t>
  </si>
  <si>
    <t>Dotacje celowe otrzymane z budżetu państwa na realizacje bieżących zadań własnych powiatu</t>
  </si>
  <si>
    <t>Wykonanie 2004 rok</t>
  </si>
  <si>
    <t>Przewodniczący Rady Powiatu</t>
  </si>
  <si>
    <t xml:space="preserve">         Jan Jerzy Wtulich</t>
  </si>
  <si>
    <t>Powiatu Mławskiego</t>
  </si>
  <si>
    <t>Załącznik Nr  2 do Uchwały Rady</t>
  </si>
  <si>
    <t>Nr XXX/228/2005 z dnia 27.10.2005r.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</si>
</sst>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3" fontId="1" fillId="0" borderId="14" xfId="0" applyNumberFormat="1" applyFont="1" applyFill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2" fillId="0" borderId="8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2" fillId="0" borderId="2" xfId="0" applyNumberFormat="1" applyFont="1" applyBorder="1" applyAlignment="1">
      <alignment horizontal="center" wrapText="1"/>
    </xf>
    <xf numFmtId="0" fontId="9" fillId="0" borderId="0" xfId="0" applyFont="1" applyFill="1" applyAlignment="1">
      <alignment/>
    </xf>
    <xf numFmtId="49" fontId="8" fillId="0" borderId="1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defaultGridColor="0" view="pageBreakPreview" zoomScale="75" zoomScaleNormal="75" zoomScaleSheetLayoutView="75" colorId="39" workbookViewId="0" topLeftCell="B1">
      <selection activeCell="F3" sqref="F3"/>
    </sheetView>
  </sheetViews>
  <sheetFormatPr defaultColWidth="9.00390625" defaultRowHeight="12.75"/>
  <cols>
    <col min="1" max="1" width="9.375" style="151" customWidth="1"/>
    <col min="2" max="2" width="11.00390625" style="151" customWidth="1"/>
    <col min="3" max="3" width="0" style="0" hidden="1" customWidth="1"/>
    <col min="4" max="4" width="60.25390625" style="0" customWidth="1"/>
    <col min="5" max="5" width="20.625" style="15" customWidth="1"/>
    <col min="6" max="6" width="19.625" style="15" customWidth="1"/>
    <col min="7" max="7" width="19.00390625" style="0" customWidth="1"/>
  </cols>
  <sheetData>
    <row r="1" ht="12.75">
      <c r="F1" s="215" t="s">
        <v>198</v>
      </c>
    </row>
    <row r="2" ht="12.75">
      <c r="F2" s="215" t="s">
        <v>197</v>
      </c>
    </row>
    <row r="3" spans="1:6" ht="12.75">
      <c r="A3" s="152"/>
      <c r="B3" s="152"/>
      <c r="C3" s="1"/>
      <c r="D3" s="1"/>
      <c r="F3" s="215" t="s">
        <v>199</v>
      </c>
    </row>
    <row r="4" spans="1:6" ht="18">
      <c r="A4" s="152"/>
      <c r="B4" s="152"/>
      <c r="C4" s="1"/>
      <c r="D4" s="6" t="s">
        <v>158</v>
      </c>
      <c r="E4" s="8"/>
      <c r="F4" s="7"/>
    </row>
    <row r="5" spans="1:6" ht="11.25" customHeight="1">
      <c r="A5" s="152"/>
      <c r="B5" s="152"/>
      <c r="C5" s="1"/>
      <c r="D5" s="6"/>
      <c r="E5" s="8"/>
      <c r="F5" s="7"/>
    </row>
    <row r="6" spans="1:7" ht="15.75">
      <c r="A6" s="152"/>
      <c r="B6" s="152"/>
      <c r="D6" s="5" t="s">
        <v>159</v>
      </c>
      <c r="E6" s="8"/>
      <c r="F6" s="8"/>
      <c r="G6" s="1"/>
    </row>
    <row r="7" spans="1:7" ht="13.5" thickBot="1">
      <c r="A7" s="152"/>
      <c r="B7" s="153"/>
      <c r="C7" s="1"/>
      <c r="D7" s="1"/>
      <c r="E7" s="8"/>
      <c r="F7" s="8"/>
      <c r="G7" s="1"/>
    </row>
    <row r="8" spans="1:7" ht="22.5" customHeight="1" thickBot="1">
      <c r="A8" s="220" t="s">
        <v>15</v>
      </c>
      <c r="B8" s="221"/>
      <c r="C8" s="222"/>
      <c r="D8" s="218" t="s">
        <v>13</v>
      </c>
      <c r="E8" s="225" t="s">
        <v>194</v>
      </c>
      <c r="F8" s="223" t="s">
        <v>111</v>
      </c>
      <c r="G8" s="218" t="s">
        <v>142</v>
      </c>
    </row>
    <row r="9" spans="1:7" ht="108.75" thickBot="1">
      <c r="A9" s="2" t="s">
        <v>0</v>
      </c>
      <c r="B9" s="87" t="s">
        <v>1</v>
      </c>
      <c r="C9" s="3" t="s">
        <v>14</v>
      </c>
      <c r="D9" s="219"/>
      <c r="E9" s="226"/>
      <c r="F9" s="224"/>
      <c r="G9" s="219"/>
    </row>
    <row r="10" spans="1:7" ht="13.5" thickBot="1">
      <c r="A10" s="154">
        <v>1</v>
      </c>
      <c r="B10" s="155">
        <v>2</v>
      </c>
      <c r="C10" s="88">
        <v>3</v>
      </c>
      <c r="D10" s="88">
        <v>4</v>
      </c>
      <c r="E10" s="41">
        <v>5</v>
      </c>
      <c r="F10" s="60">
        <v>6</v>
      </c>
      <c r="G10" s="16">
        <v>7</v>
      </c>
    </row>
    <row r="11" spans="1:7" ht="15" thickBot="1">
      <c r="A11" s="227" t="s">
        <v>16</v>
      </c>
      <c r="B11" s="228"/>
      <c r="C11" s="89"/>
      <c r="D11" s="135" t="s">
        <v>20</v>
      </c>
      <c r="E11" s="33">
        <f>SUM(E12)</f>
        <v>70168</v>
      </c>
      <c r="F11" s="61">
        <f>SUM(F12)</f>
        <v>50000</v>
      </c>
      <c r="G11" s="17">
        <f>SUM(G12)</f>
        <v>70000</v>
      </c>
    </row>
    <row r="12" spans="1:7" ht="13.5" thickBot="1">
      <c r="A12" s="156"/>
      <c r="B12" s="157" t="s">
        <v>17</v>
      </c>
      <c r="C12" s="94"/>
      <c r="D12" s="136" t="s">
        <v>21</v>
      </c>
      <c r="E12" s="33">
        <f>SUM(E13:E14)</f>
        <v>70168</v>
      </c>
      <c r="F12" s="61">
        <f>SUM(F13:F14)</f>
        <v>50000</v>
      </c>
      <c r="G12" s="17">
        <f>SUM(G13:G14)</f>
        <v>70000</v>
      </c>
    </row>
    <row r="13" spans="1:7" ht="36" hidden="1">
      <c r="A13" s="158"/>
      <c r="B13" s="159"/>
      <c r="C13" s="101" t="s">
        <v>72</v>
      </c>
      <c r="D13" s="137" t="s">
        <v>107</v>
      </c>
      <c r="E13" s="37">
        <v>70000</v>
      </c>
      <c r="F13" s="12">
        <v>50000</v>
      </c>
      <c r="G13" s="18">
        <v>70000</v>
      </c>
    </row>
    <row r="14" spans="1:7" ht="24.75" hidden="1" thickBot="1">
      <c r="A14" s="160"/>
      <c r="B14" s="161"/>
      <c r="C14" s="102" t="s">
        <v>98</v>
      </c>
      <c r="D14" s="123" t="s">
        <v>143</v>
      </c>
      <c r="E14" s="42">
        <v>168</v>
      </c>
      <c r="F14" s="62">
        <v>0</v>
      </c>
      <c r="G14" s="20">
        <v>0</v>
      </c>
    </row>
    <row r="15" spans="1:7" ht="15" thickBot="1">
      <c r="A15" s="227" t="s">
        <v>18</v>
      </c>
      <c r="B15" s="228"/>
      <c r="C15" s="89"/>
      <c r="D15" s="135" t="s">
        <v>2</v>
      </c>
      <c r="E15" s="33">
        <f>SUM(E16+E19)</f>
        <v>250897</v>
      </c>
      <c r="F15" s="61">
        <f>SUM(F16+F19)</f>
        <v>253131</v>
      </c>
      <c r="G15" s="17">
        <f>SUM(G16+G19)</f>
        <v>280000</v>
      </c>
    </row>
    <row r="16" spans="1:7" ht="13.5" thickBot="1">
      <c r="A16" s="162"/>
      <c r="B16" s="157" t="s">
        <v>70</v>
      </c>
      <c r="C16" s="94"/>
      <c r="D16" s="136" t="s">
        <v>71</v>
      </c>
      <c r="E16" s="33">
        <f>SUM(E17:E18)</f>
        <v>243974</v>
      </c>
      <c r="F16" s="61">
        <f>SUM(F17:F18)</f>
        <v>252931</v>
      </c>
      <c r="G16" s="17">
        <f>SUM(G17:G18)</f>
        <v>280000</v>
      </c>
    </row>
    <row r="17" spans="1:7" ht="36" hidden="1">
      <c r="A17" s="163"/>
      <c r="B17" s="161"/>
      <c r="C17" s="101" t="s">
        <v>72</v>
      </c>
      <c r="D17" s="138" t="s">
        <v>107</v>
      </c>
      <c r="E17" s="9">
        <v>0</v>
      </c>
      <c r="F17" s="62">
        <v>3500</v>
      </c>
      <c r="G17" s="20">
        <v>10000</v>
      </c>
    </row>
    <row r="18" spans="1:7" ht="36.75" hidden="1" thickBot="1">
      <c r="A18" s="164"/>
      <c r="B18" s="165"/>
      <c r="C18" s="92" t="s">
        <v>73</v>
      </c>
      <c r="D18" s="139" t="s">
        <v>144</v>
      </c>
      <c r="E18" s="43">
        <v>243974</v>
      </c>
      <c r="F18" s="14">
        <v>249431</v>
      </c>
      <c r="G18" s="21">
        <v>270000</v>
      </c>
    </row>
    <row r="19" spans="1:7" ht="13.5" thickBot="1">
      <c r="A19" s="162"/>
      <c r="B19" s="157" t="s">
        <v>123</v>
      </c>
      <c r="C19" s="94"/>
      <c r="D19" s="136" t="s">
        <v>124</v>
      </c>
      <c r="E19" s="33">
        <f>SUM(E20:E21)</f>
        <v>6923</v>
      </c>
      <c r="F19" s="61">
        <f>SUM(F20:F21)</f>
        <v>200</v>
      </c>
      <c r="G19" s="33">
        <f>SUM(G20:G21)</f>
        <v>0</v>
      </c>
    </row>
    <row r="20" spans="1:7" ht="12.75" hidden="1">
      <c r="A20" s="166"/>
      <c r="B20" s="159"/>
      <c r="C20" s="101" t="s">
        <v>118</v>
      </c>
      <c r="D20" s="137" t="s">
        <v>119</v>
      </c>
      <c r="E20" s="37">
        <v>684</v>
      </c>
      <c r="F20" s="12">
        <v>200</v>
      </c>
      <c r="G20" s="18">
        <v>0</v>
      </c>
    </row>
    <row r="21" spans="1:7" ht="24.75" hidden="1" thickBot="1">
      <c r="A21" s="164"/>
      <c r="B21" s="167"/>
      <c r="C21" s="92" t="s">
        <v>104</v>
      </c>
      <c r="D21" s="140" t="s">
        <v>105</v>
      </c>
      <c r="E21" s="43">
        <v>6239</v>
      </c>
      <c r="F21" s="14"/>
      <c r="G21" s="21"/>
    </row>
    <row r="22" spans="1:7" ht="15" thickBot="1">
      <c r="A22" s="227" t="s">
        <v>57</v>
      </c>
      <c r="B22" s="228"/>
      <c r="C22" s="89"/>
      <c r="D22" s="135" t="s">
        <v>58</v>
      </c>
      <c r="E22" s="33">
        <f>SUM(E23)</f>
        <v>459522</v>
      </c>
      <c r="F22" s="61">
        <f>SUM(F23)</f>
        <v>516300</v>
      </c>
      <c r="G22" s="17">
        <f>SUM(G23)</f>
        <v>16500</v>
      </c>
    </row>
    <row r="23" spans="1:7" ht="13.5" thickBot="1">
      <c r="A23" s="162"/>
      <c r="B23" s="157" t="s">
        <v>59</v>
      </c>
      <c r="C23" s="94"/>
      <c r="D23" s="136" t="s">
        <v>60</v>
      </c>
      <c r="E23" s="33">
        <f>SUM(E24:E28)</f>
        <v>459522</v>
      </c>
      <c r="F23" s="217">
        <f>SUM(F24:F28)</f>
        <v>516300</v>
      </c>
      <c r="G23" s="17">
        <f>SUM(G24:G28)</f>
        <v>16500</v>
      </c>
    </row>
    <row r="24" spans="1:7" ht="36" hidden="1">
      <c r="A24" s="166"/>
      <c r="B24" s="168"/>
      <c r="C24" s="103" t="s">
        <v>74</v>
      </c>
      <c r="D24" s="137" t="s">
        <v>132</v>
      </c>
      <c r="E24" s="44">
        <v>16246</v>
      </c>
      <c r="F24" s="63">
        <v>16300</v>
      </c>
      <c r="G24" s="23">
        <v>16500</v>
      </c>
    </row>
    <row r="25" spans="1:7" ht="12.75" hidden="1">
      <c r="A25" s="169"/>
      <c r="B25" s="170"/>
      <c r="C25" s="104" t="s">
        <v>79</v>
      </c>
      <c r="D25" s="123" t="s">
        <v>184</v>
      </c>
      <c r="E25" s="50">
        <v>2681</v>
      </c>
      <c r="F25" s="13"/>
      <c r="G25" s="32"/>
    </row>
    <row r="26" spans="1:7" ht="12.75" hidden="1">
      <c r="A26" s="169"/>
      <c r="B26" s="170"/>
      <c r="C26" s="104" t="s">
        <v>76</v>
      </c>
      <c r="D26" s="123" t="s">
        <v>185</v>
      </c>
      <c r="E26" s="50">
        <v>2296</v>
      </c>
      <c r="F26" s="13"/>
      <c r="G26" s="32"/>
    </row>
    <row r="27" spans="1:7" ht="36" hidden="1">
      <c r="A27" s="169"/>
      <c r="B27" s="170"/>
      <c r="C27" s="104" t="s">
        <v>103</v>
      </c>
      <c r="D27" s="123" t="s">
        <v>102</v>
      </c>
      <c r="E27" s="50">
        <v>233515</v>
      </c>
      <c r="F27" s="13">
        <v>0</v>
      </c>
      <c r="G27" s="32">
        <v>0</v>
      </c>
    </row>
    <row r="28" spans="1:7" ht="36.75" hidden="1" thickBot="1">
      <c r="A28" s="169"/>
      <c r="B28" s="170"/>
      <c r="C28" s="104" t="s">
        <v>164</v>
      </c>
      <c r="D28" s="139" t="s">
        <v>153</v>
      </c>
      <c r="E28" s="50">
        <v>204784</v>
      </c>
      <c r="F28" s="13">
        <v>500000</v>
      </c>
      <c r="G28" s="32"/>
    </row>
    <row r="29" spans="1:7" ht="15" thickBot="1">
      <c r="A29" s="227" t="s">
        <v>154</v>
      </c>
      <c r="B29" s="228"/>
      <c r="C29" s="106"/>
      <c r="D29" s="136" t="s">
        <v>156</v>
      </c>
      <c r="E29" s="33">
        <f>SUM(E30)</f>
        <v>0</v>
      </c>
      <c r="F29" s="61">
        <f>SUM(F30)</f>
        <v>0</v>
      </c>
      <c r="G29" s="17">
        <f>SUM(G30)</f>
        <v>0</v>
      </c>
    </row>
    <row r="30" spans="1:7" ht="13.5" thickBot="1">
      <c r="A30" s="171"/>
      <c r="B30" s="172" t="s">
        <v>155</v>
      </c>
      <c r="C30" s="107"/>
      <c r="D30" s="141" t="s">
        <v>157</v>
      </c>
      <c r="E30" s="54">
        <f>SUM(E31:E32)</f>
        <v>0</v>
      </c>
      <c r="F30" s="64">
        <f>SUM(F31:F32)</f>
        <v>0</v>
      </c>
      <c r="G30" s="24">
        <f>SUM(G31:G32)</f>
        <v>0</v>
      </c>
    </row>
    <row r="31" spans="1:7" ht="36" hidden="1">
      <c r="A31" s="173"/>
      <c r="B31" s="161"/>
      <c r="C31" s="105" t="s">
        <v>152</v>
      </c>
      <c r="D31" s="139" t="s">
        <v>153</v>
      </c>
      <c r="E31" s="45">
        <v>0</v>
      </c>
      <c r="F31" s="10">
        <v>0</v>
      </c>
      <c r="G31" s="25">
        <v>0</v>
      </c>
    </row>
    <row r="32" spans="1:7" ht="36.75" hidden="1" thickBot="1">
      <c r="A32" s="174"/>
      <c r="B32" s="167"/>
      <c r="C32" s="105" t="s">
        <v>103</v>
      </c>
      <c r="D32" s="139" t="s">
        <v>102</v>
      </c>
      <c r="E32" s="46">
        <v>0</v>
      </c>
      <c r="F32" s="11">
        <v>0</v>
      </c>
      <c r="G32" s="26">
        <v>0</v>
      </c>
    </row>
    <row r="33" spans="1:7" ht="15" thickBot="1">
      <c r="A33" s="227" t="s">
        <v>22</v>
      </c>
      <c r="B33" s="229"/>
      <c r="C33" s="106"/>
      <c r="D33" s="135" t="s">
        <v>23</v>
      </c>
      <c r="E33" s="28">
        <f>SUM(E34)</f>
        <v>54757</v>
      </c>
      <c r="F33" s="65">
        <f>SUM(F34)</f>
        <v>43071</v>
      </c>
      <c r="G33" s="27">
        <f>SUM(G34)</f>
        <v>84700</v>
      </c>
    </row>
    <row r="34" spans="1:7" ht="13.5" thickBot="1">
      <c r="A34" s="162"/>
      <c r="B34" s="157" t="s">
        <v>24</v>
      </c>
      <c r="C34" s="108"/>
      <c r="D34" s="136" t="s">
        <v>4</v>
      </c>
      <c r="E34" s="28">
        <f>SUM(E35:E38)</f>
        <v>54757</v>
      </c>
      <c r="F34" s="65">
        <f>SUM(F35:F38)</f>
        <v>43071</v>
      </c>
      <c r="G34" s="27">
        <f>SUM(G35:G38)</f>
        <v>84700</v>
      </c>
    </row>
    <row r="35" spans="1:7" ht="24" hidden="1">
      <c r="A35" s="166"/>
      <c r="B35" s="159"/>
      <c r="C35" s="103" t="s">
        <v>75</v>
      </c>
      <c r="D35" s="137" t="s">
        <v>97</v>
      </c>
      <c r="E35" s="47">
        <v>1258</v>
      </c>
      <c r="F35" s="66">
        <v>689</v>
      </c>
      <c r="G35" s="29">
        <v>700</v>
      </c>
    </row>
    <row r="36" spans="1:7" ht="45" customHeight="1" hidden="1">
      <c r="A36" s="163"/>
      <c r="B36" s="175"/>
      <c r="C36" s="109" t="s">
        <v>74</v>
      </c>
      <c r="D36" s="142" t="s">
        <v>132</v>
      </c>
      <c r="E36" s="42">
        <v>7802</v>
      </c>
      <c r="F36" s="67">
        <v>7382</v>
      </c>
      <c r="G36" s="30">
        <v>8000</v>
      </c>
    </row>
    <row r="37" spans="1:7" ht="36" hidden="1">
      <c r="A37" s="169"/>
      <c r="B37" s="170"/>
      <c r="C37" s="104" t="s">
        <v>72</v>
      </c>
      <c r="D37" s="123" t="s">
        <v>107</v>
      </c>
      <c r="E37" s="42">
        <v>4328</v>
      </c>
      <c r="F37" s="68">
        <v>35000</v>
      </c>
      <c r="G37" s="19">
        <v>36000</v>
      </c>
    </row>
    <row r="38" spans="1:7" ht="24.75" hidden="1" thickBot="1">
      <c r="A38" s="176"/>
      <c r="B38" s="177"/>
      <c r="C38" s="103" t="s">
        <v>92</v>
      </c>
      <c r="D38" s="137" t="s">
        <v>143</v>
      </c>
      <c r="E38" s="48">
        <v>41369</v>
      </c>
      <c r="F38" s="69">
        <v>0</v>
      </c>
      <c r="G38" s="31">
        <v>40000</v>
      </c>
    </row>
    <row r="39" spans="1:7" ht="15" thickBot="1">
      <c r="A39" s="230">
        <v>710</v>
      </c>
      <c r="B39" s="229"/>
      <c r="C39" s="93"/>
      <c r="D39" s="135" t="s">
        <v>19</v>
      </c>
      <c r="E39" s="33">
        <f>SUM(E40+E42+E44)</f>
        <v>204524</v>
      </c>
      <c r="F39" s="61">
        <f>SUM(F40+F42+F44)</f>
        <v>250000</v>
      </c>
      <c r="G39" s="17">
        <f>SUM(G40+G42+G44)</f>
        <v>270000</v>
      </c>
    </row>
    <row r="40" spans="1:7" ht="13.5" thickBot="1">
      <c r="A40" s="154"/>
      <c r="B40" s="178">
        <v>71013</v>
      </c>
      <c r="C40" s="110"/>
      <c r="D40" s="136" t="s">
        <v>40</v>
      </c>
      <c r="E40" s="33">
        <f>SUM(E41)</f>
        <v>35000</v>
      </c>
      <c r="F40" s="61">
        <f>SUM(F41)</f>
        <v>30000</v>
      </c>
      <c r="G40" s="17">
        <f>SUM(G41)</f>
        <v>45000</v>
      </c>
    </row>
    <row r="41" spans="1:7" ht="36.75" hidden="1" thickBot="1">
      <c r="A41" s="179"/>
      <c r="B41" s="180"/>
      <c r="C41" s="111">
        <v>2110</v>
      </c>
      <c r="D41" s="142" t="s">
        <v>107</v>
      </c>
      <c r="E41" s="9">
        <v>35000</v>
      </c>
      <c r="F41" s="62">
        <v>30000</v>
      </c>
      <c r="G41" s="20">
        <v>45000</v>
      </c>
    </row>
    <row r="42" spans="1:7" ht="13.5" thickBot="1">
      <c r="A42" s="154"/>
      <c r="B42" s="178">
        <v>71014</v>
      </c>
      <c r="C42" s="110"/>
      <c r="D42" s="136" t="s">
        <v>3</v>
      </c>
      <c r="E42" s="33">
        <f>SUM(E43)</f>
        <v>13998</v>
      </c>
      <c r="F42" s="61">
        <f>SUM(F43)</f>
        <v>61000</v>
      </c>
      <c r="G42" s="17">
        <f>SUM(G43)</f>
        <v>65000</v>
      </c>
    </row>
    <row r="43" spans="1:7" ht="36.75" hidden="1" thickBot="1">
      <c r="A43" s="179"/>
      <c r="B43" s="180"/>
      <c r="C43" s="111">
        <v>2110</v>
      </c>
      <c r="D43" s="142" t="s">
        <v>107</v>
      </c>
      <c r="E43" s="9">
        <v>13998</v>
      </c>
      <c r="F43" s="62">
        <v>61000</v>
      </c>
      <c r="G43" s="20">
        <v>65000</v>
      </c>
    </row>
    <row r="44" spans="1:7" ht="13.5" thickBot="1">
      <c r="A44" s="154"/>
      <c r="B44" s="178">
        <v>71015</v>
      </c>
      <c r="C44" s="110"/>
      <c r="D44" s="136" t="s">
        <v>31</v>
      </c>
      <c r="E44" s="33">
        <f>SUM(E45:E47)</f>
        <v>155526</v>
      </c>
      <c r="F44" s="61">
        <f>SUM(F45:F47)</f>
        <v>159000</v>
      </c>
      <c r="G44" s="17">
        <f>SUM(G45:G47)</f>
        <v>160000</v>
      </c>
    </row>
    <row r="45" spans="1:8" ht="36" hidden="1">
      <c r="A45" s="181"/>
      <c r="B45" s="182"/>
      <c r="C45" s="112">
        <v>2110</v>
      </c>
      <c r="D45" s="137" t="s">
        <v>107</v>
      </c>
      <c r="E45" s="9">
        <v>155520</v>
      </c>
      <c r="F45" s="62">
        <v>152000</v>
      </c>
      <c r="G45" s="20">
        <v>160000</v>
      </c>
      <c r="H45" s="4"/>
    </row>
    <row r="46" spans="1:8" ht="24" hidden="1">
      <c r="A46" s="179"/>
      <c r="B46" s="180"/>
      <c r="C46" s="111">
        <v>2360</v>
      </c>
      <c r="D46" s="139" t="s">
        <v>129</v>
      </c>
      <c r="E46" s="9">
        <v>6</v>
      </c>
      <c r="F46" s="62"/>
      <c r="G46" s="20"/>
      <c r="H46" s="4"/>
    </row>
    <row r="47" spans="1:7" ht="36.75" hidden="1" thickBot="1">
      <c r="A47" s="164"/>
      <c r="B47" s="165"/>
      <c r="C47" s="105" t="s">
        <v>112</v>
      </c>
      <c r="D47" s="139" t="s">
        <v>109</v>
      </c>
      <c r="E47" s="49">
        <v>0</v>
      </c>
      <c r="F47" s="67">
        <v>7000</v>
      </c>
      <c r="G47" s="30">
        <v>0</v>
      </c>
    </row>
    <row r="48" spans="1:7" ht="15" thickBot="1">
      <c r="A48" s="230">
        <v>750</v>
      </c>
      <c r="B48" s="229"/>
      <c r="C48" s="93"/>
      <c r="D48" s="135" t="s">
        <v>30</v>
      </c>
      <c r="E48" s="33">
        <f>SUM(E49+E53+E63)</f>
        <v>2464578</v>
      </c>
      <c r="F48" s="61">
        <f>SUM(F49+F53+F63)</f>
        <v>1787080</v>
      </c>
      <c r="G48" s="17">
        <f>SUM(G49+G53+G63)</f>
        <v>2851695</v>
      </c>
    </row>
    <row r="49" spans="1:7" ht="13.5" thickBot="1">
      <c r="A49" s="154"/>
      <c r="B49" s="178">
        <v>75011</v>
      </c>
      <c r="C49" s="110"/>
      <c r="D49" s="136" t="s">
        <v>6</v>
      </c>
      <c r="E49" s="33">
        <f>SUM(E50:E52)</f>
        <v>141214</v>
      </c>
      <c r="F49" s="61">
        <f>SUM(F50:F52)</f>
        <v>218635</v>
      </c>
      <c r="G49" s="17">
        <f>SUM(G50:G52)</f>
        <v>300000</v>
      </c>
    </row>
    <row r="50" spans="1:7" ht="36" hidden="1">
      <c r="A50" s="181"/>
      <c r="B50" s="182"/>
      <c r="C50" s="112">
        <v>2110</v>
      </c>
      <c r="D50" s="137" t="s">
        <v>107</v>
      </c>
      <c r="E50" s="37">
        <v>134932</v>
      </c>
      <c r="F50" s="12">
        <v>138980</v>
      </c>
      <c r="G50" s="18">
        <v>150000</v>
      </c>
    </row>
    <row r="51" spans="1:7" ht="29.25" customHeight="1" hidden="1">
      <c r="A51" s="179"/>
      <c r="B51" s="180"/>
      <c r="C51" s="111">
        <v>2120</v>
      </c>
      <c r="D51" s="142" t="s">
        <v>188</v>
      </c>
      <c r="E51" s="9">
        <v>6282</v>
      </c>
      <c r="F51" s="62"/>
      <c r="G51" s="20"/>
    </row>
    <row r="52" spans="1:7" ht="24.75" hidden="1" thickBot="1">
      <c r="A52" s="183"/>
      <c r="B52" s="184"/>
      <c r="C52" s="109" t="s">
        <v>92</v>
      </c>
      <c r="D52" s="139" t="s">
        <v>129</v>
      </c>
      <c r="E52" s="43">
        <v>0</v>
      </c>
      <c r="F52" s="14">
        <v>79655</v>
      </c>
      <c r="G52" s="21">
        <v>150000</v>
      </c>
    </row>
    <row r="53" spans="1:7" ht="13.5" thickBot="1">
      <c r="A53" s="154"/>
      <c r="B53" s="178">
        <v>75020</v>
      </c>
      <c r="C53" s="110"/>
      <c r="D53" s="136" t="s">
        <v>50</v>
      </c>
      <c r="E53" s="33">
        <f>SUM(E54:E62)</f>
        <v>2307694</v>
      </c>
      <c r="F53" s="61">
        <f>SUM(F54:F62)</f>
        <v>1551245</v>
      </c>
      <c r="G53" s="17">
        <f>SUM(G54:G62)</f>
        <v>2533695</v>
      </c>
    </row>
    <row r="54" spans="1:7" ht="12.75" hidden="1">
      <c r="A54" s="181"/>
      <c r="B54" s="185"/>
      <c r="C54" s="125" t="s">
        <v>77</v>
      </c>
      <c r="D54" s="122" t="s">
        <v>41</v>
      </c>
      <c r="E54" s="44">
        <v>1936861</v>
      </c>
      <c r="F54" s="12">
        <v>1403245</v>
      </c>
      <c r="G54" s="23">
        <v>1457695</v>
      </c>
    </row>
    <row r="55" spans="1:7" ht="12.75" hidden="1">
      <c r="A55" s="186"/>
      <c r="B55" s="187"/>
      <c r="C55" s="102" t="s">
        <v>93</v>
      </c>
      <c r="D55" s="123" t="s">
        <v>94</v>
      </c>
      <c r="E55" s="50">
        <v>116133</v>
      </c>
      <c r="F55" s="13">
        <v>33000</v>
      </c>
      <c r="G55" s="32">
        <v>33000</v>
      </c>
    </row>
    <row r="56" spans="1:7" ht="12.75" hidden="1">
      <c r="A56" s="186"/>
      <c r="B56" s="187"/>
      <c r="C56" s="102" t="s">
        <v>78</v>
      </c>
      <c r="D56" s="123" t="s">
        <v>42</v>
      </c>
      <c r="E56" s="43">
        <v>7199</v>
      </c>
      <c r="F56" s="13">
        <v>8000</v>
      </c>
      <c r="G56" s="32">
        <v>8000</v>
      </c>
    </row>
    <row r="57" spans="1:7" ht="12.75" hidden="1">
      <c r="A57" s="186"/>
      <c r="B57" s="187"/>
      <c r="C57" s="102" t="s">
        <v>79</v>
      </c>
      <c r="D57" s="123" t="s">
        <v>141</v>
      </c>
      <c r="E57" s="50">
        <v>94551</v>
      </c>
      <c r="F57" s="13">
        <v>75000</v>
      </c>
      <c r="G57" s="32">
        <v>85000</v>
      </c>
    </row>
    <row r="58" spans="1:7" ht="12.75" hidden="1">
      <c r="A58" s="186"/>
      <c r="B58" s="188"/>
      <c r="C58" s="105" t="s">
        <v>76</v>
      </c>
      <c r="D58" s="123" t="s">
        <v>43</v>
      </c>
      <c r="E58" s="50">
        <v>47752</v>
      </c>
      <c r="F58" s="13">
        <v>32000</v>
      </c>
      <c r="G58" s="32">
        <v>50000</v>
      </c>
    </row>
    <row r="59" spans="1:7" ht="12.75" hidden="1">
      <c r="A59" s="183"/>
      <c r="B59" s="184"/>
      <c r="C59" s="102" t="s">
        <v>149</v>
      </c>
      <c r="D59" s="123" t="s">
        <v>145</v>
      </c>
      <c r="E59" s="50">
        <v>86787</v>
      </c>
      <c r="F59" s="14">
        <v>0</v>
      </c>
      <c r="G59" s="21">
        <v>0</v>
      </c>
    </row>
    <row r="60" spans="1:7" ht="24" hidden="1">
      <c r="A60" s="183"/>
      <c r="B60" s="184"/>
      <c r="C60" s="92" t="s">
        <v>92</v>
      </c>
      <c r="D60" s="139" t="s">
        <v>129</v>
      </c>
      <c r="E60" s="50">
        <v>9</v>
      </c>
      <c r="F60" s="14"/>
      <c r="G60" s="21"/>
    </row>
    <row r="61" spans="1:7" ht="12.75" hidden="1">
      <c r="A61" s="183"/>
      <c r="B61" s="184"/>
      <c r="C61" s="92" t="s">
        <v>165</v>
      </c>
      <c r="D61" s="139" t="s">
        <v>192</v>
      </c>
      <c r="E61" s="50">
        <v>18402</v>
      </c>
      <c r="F61" s="14"/>
      <c r="G61" s="21"/>
    </row>
    <row r="62" spans="1:7" ht="36.75" hidden="1" thickBot="1">
      <c r="A62" s="183"/>
      <c r="B62" s="184"/>
      <c r="C62" s="126" t="s">
        <v>152</v>
      </c>
      <c r="D62" s="124" t="s">
        <v>153</v>
      </c>
      <c r="E62" s="121">
        <v>0</v>
      </c>
      <c r="F62" s="14">
        <v>0</v>
      </c>
      <c r="G62" s="21">
        <v>900000</v>
      </c>
    </row>
    <row r="63" spans="1:7" ht="13.5" thickBot="1">
      <c r="A63" s="154"/>
      <c r="B63" s="178">
        <v>75045</v>
      </c>
      <c r="C63" s="110"/>
      <c r="D63" s="136" t="s">
        <v>7</v>
      </c>
      <c r="E63" s="33">
        <f>SUM(E64)</f>
        <v>15670</v>
      </c>
      <c r="F63" s="61">
        <f>SUM(F64)</f>
        <v>17200</v>
      </c>
      <c r="G63" s="17">
        <f>SUM(G64)</f>
        <v>18000</v>
      </c>
    </row>
    <row r="64" spans="1:7" ht="36.75" hidden="1" thickBot="1">
      <c r="A64" s="189"/>
      <c r="B64" s="190"/>
      <c r="C64" s="113">
        <v>2110</v>
      </c>
      <c r="D64" s="140" t="s">
        <v>107</v>
      </c>
      <c r="E64" s="39">
        <v>15670</v>
      </c>
      <c r="F64" s="70">
        <v>17200</v>
      </c>
      <c r="G64" s="22">
        <v>18000</v>
      </c>
    </row>
    <row r="65" spans="1:7" ht="15" thickBot="1">
      <c r="A65" s="227" t="s">
        <v>32</v>
      </c>
      <c r="B65" s="229"/>
      <c r="C65" s="89"/>
      <c r="D65" s="135" t="s">
        <v>33</v>
      </c>
      <c r="E65" s="33">
        <f>SUM(E66+E73)</f>
        <v>2586473</v>
      </c>
      <c r="F65" s="61">
        <f>SUM(F66+F73)</f>
        <v>2598976</v>
      </c>
      <c r="G65" s="17">
        <f>SUM(G66+G73)</f>
        <v>2390500</v>
      </c>
    </row>
    <row r="66" spans="1:7" ht="13.5" thickBot="1">
      <c r="A66" s="162"/>
      <c r="B66" s="157" t="s">
        <v>35</v>
      </c>
      <c r="C66" s="114"/>
      <c r="D66" s="136" t="s">
        <v>34</v>
      </c>
      <c r="E66" s="28">
        <f>SUM(E67:E72)</f>
        <v>2585973</v>
      </c>
      <c r="F66" s="65">
        <f>SUM(F67:F72)</f>
        <v>2598576</v>
      </c>
      <c r="G66" s="27">
        <f>SUM(G67:G72)</f>
        <v>2390000</v>
      </c>
    </row>
    <row r="67" spans="1:7" ht="12.75" hidden="1">
      <c r="A67" s="163"/>
      <c r="B67" s="161"/>
      <c r="C67" s="101" t="s">
        <v>139</v>
      </c>
      <c r="D67" s="137" t="s">
        <v>140</v>
      </c>
      <c r="E67" s="9">
        <v>0</v>
      </c>
      <c r="F67" s="62">
        <v>30000</v>
      </c>
      <c r="G67" s="20">
        <v>30000</v>
      </c>
    </row>
    <row r="68" spans="1:7" ht="36" hidden="1">
      <c r="A68" s="164"/>
      <c r="B68" s="167"/>
      <c r="C68" s="92" t="s">
        <v>72</v>
      </c>
      <c r="D68" s="139" t="s">
        <v>107</v>
      </c>
      <c r="E68" s="43">
        <v>2321151</v>
      </c>
      <c r="F68" s="14">
        <v>2308576</v>
      </c>
      <c r="G68" s="21">
        <v>2300000</v>
      </c>
    </row>
    <row r="69" spans="1:7" ht="24" hidden="1">
      <c r="A69" s="164"/>
      <c r="B69" s="167"/>
      <c r="C69" s="92" t="s">
        <v>92</v>
      </c>
      <c r="D69" s="139" t="s">
        <v>129</v>
      </c>
      <c r="E69" s="43">
        <v>822</v>
      </c>
      <c r="F69" s="14"/>
      <c r="G69" s="21">
        <v>0</v>
      </c>
    </row>
    <row r="70" spans="1:7" ht="24.75" hidden="1" thickBot="1">
      <c r="A70" s="164"/>
      <c r="B70" s="167"/>
      <c r="C70" s="92" t="s">
        <v>104</v>
      </c>
      <c r="D70" s="140" t="s">
        <v>105</v>
      </c>
      <c r="E70" s="43">
        <v>9000</v>
      </c>
      <c r="F70" s="14"/>
      <c r="G70" s="21">
        <v>0</v>
      </c>
    </row>
    <row r="71" spans="1:7" ht="36" hidden="1">
      <c r="A71" s="169"/>
      <c r="B71" s="191"/>
      <c r="C71" s="104" t="s">
        <v>103</v>
      </c>
      <c r="D71" s="123" t="s">
        <v>102</v>
      </c>
      <c r="E71" s="50">
        <v>20000</v>
      </c>
      <c r="F71" s="13">
        <v>60000</v>
      </c>
      <c r="G71" s="32">
        <v>60000</v>
      </c>
    </row>
    <row r="72" spans="1:7" ht="36.75" hidden="1" thickBot="1">
      <c r="A72" s="164"/>
      <c r="B72" s="167"/>
      <c r="C72" s="92" t="s">
        <v>112</v>
      </c>
      <c r="D72" s="139" t="s">
        <v>109</v>
      </c>
      <c r="E72" s="43">
        <v>235000</v>
      </c>
      <c r="F72" s="14">
        <v>200000</v>
      </c>
      <c r="G72" s="21">
        <v>0</v>
      </c>
    </row>
    <row r="73" spans="1:7" ht="13.5" thickBot="1">
      <c r="A73" s="162"/>
      <c r="B73" s="157" t="s">
        <v>64</v>
      </c>
      <c r="C73" s="114"/>
      <c r="D73" s="136" t="s">
        <v>69</v>
      </c>
      <c r="E73" s="28">
        <f>SUM(E74)</f>
        <v>500</v>
      </c>
      <c r="F73" s="65">
        <f>SUM(F74)</f>
        <v>400</v>
      </c>
      <c r="G73" s="27">
        <f>SUM(G74)</f>
        <v>500</v>
      </c>
    </row>
    <row r="74" spans="1:7" ht="36.75" hidden="1" thickBot="1">
      <c r="A74" s="163"/>
      <c r="B74" s="161"/>
      <c r="C74" s="91" t="s">
        <v>72</v>
      </c>
      <c r="D74" s="142" t="s">
        <v>107</v>
      </c>
      <c r="E74" s="37">
        <v>500</v>
      </c>
      <c r="F74" s="62">
        <v>400</v>
      </c>
      <c r="G74" s="20">
        <v>500</v>
      </c>
    </row>
    <row r="75" spans="1:7" ht="36.75" thickBot="1">
      <c r="A75" s="227" t="s">
        <v>36</v>
      </c>
      <c r="B75" s="229"/>
      <c r="C75" s="89"/>
      <c r="D75" s="135" t="s">
        <v>113</v>
      </c>
      <c r="E75" s="28">
        <f>SUM(E76)</f>
        <v>3272011</v>
      </c>
      <c r="F75" s="65">
        <f>SUM(F76)</f>
        <v>4328915</v>
      </c>
      <c r="G75" s="216">
        <f>SUM(G76)</f>
        <v>4457800</v>
      </c>
    </row>
    <row r="76" spans="1:7" ht="24.75" thickBot="1">
      <c r="A76" s="162"/>
      <c r="B76" s="157" t="s">
        <v>51</v>
      </c>
      <c r="C76" s="114"/>
      <c r="D76" s="136" t="s">
        <v>88</v>
      </c>
      <c r="E76" s="28">
        <f>SUM(E77:E78)</f>
        <v>3272011</v>
      </c>
      <c r="F76" s="65">
        <f>SUM(F77:F78)</f>
        <v>4328915</v>
      </c>
      <c r="G76" s="27">
        <f>SUM(G77:G78)</f>
        <v>4457800</v>
      </c>
    </row>
    <row r="77" spans="1:7" ht="12.75">
      <c r="A77" s="163"/>
      <c r="B77" s="161"/>
      <c r="C77" s="91" t="s">
        <v>82</v>
      </c>
      <c r="D77" s="142" t="s">
        <v>12</v>
      </c>
      <c r="E77" s="51">
        <v>3047480</v>
      </c>
      <c r="F77" s="72">
        <v>4142984</v>
      </c>
      <c r="G77" s="34">
        <v>4220000</v>
      </c>
    </row>
    <row r="78" spans="1:7" ht="13.5" thickBot="1">
      <c r="A78" s="164"/>
      <c r="B78" s="165"/>
      <c r="C78" s="92" t="s">
        <v>99</v>
      </c>
      <c r="D78" s="139" t="s">
        <v>89</v>
      </c>
      <c r="E78" s="52">
        <v>224531</v>
      </c>
      <c r="F78" s="67">
        <v>185931</v>
      </c>
      <c r="G78" s="30">
        <v>237800</v>
      </c>
    </row>
    <row r="79" spans="1:7" ht="15" thickBot="1">
      <c r="A79" s="227" t="s">
        <v>37</v>
      </c>
      <c r="B79" s="229"/>
      <c r="C79" s="106"/>
      <c r="D79" s="135" t="s">
        <v>8</v>
      </c>
      <c r="E79" s="28">
        <f>SUM(E80+E82+E85+E87)</f>
        <v>20336884</v>
      </c>
      <c r="F79" s="65">
        <f>SUM(F80+F85+F87)</f>
        <v>20112495</v>
      </c>
      <c r="G79" s="27">
        <f>SUM(G80+G85+G87)</f>
        <v>20592582</v>
      </c>
    </row>
    <row r="80" spans="1:7" ht="24.75" thickBot="1">
      <c r="A80" s="156"/>
      <c r="B80" s="157" t="s">
        <v>38</v>
      </c>
      <c r="C80" s="114"/>
      <c r="D80" s="136" t="s">
        <v>114</v>
      </c>
      <c r="E80" s="28">
        <f>SUM(E81)</f>
        <v>14710674</v>
      </c>
      <c r="F80" s="65">
        <f>SUM(F81)</f>
        <v>15401913</v>
      </c>
      <c r="G80" s="27">
        <f>SUM(G81)</f>
        <v>15800000</v>
      </c>
    </row>
    <row r="81" spans="1:7" ht="13.5" hidden="1" thickBot="1">
      <c r="A81" s="160"/>
      <c r="B81" s="175"/>
      <c r="C81" s="130" t="s">
        <v>83</v>
      </c>
      <c r="D81" s="142" t="s">
        <v>11</v>
      </c>
      <c r="E81" s="51">
        <v>14710674</v>
      </c>
      <c r="F81" s="72">
        <v>15401913</v>
      </c>
      <c r="G81" s="34">
        <v>15800000</v>
      </c>
    </row>
    <row r="82" spans="1:7" ht="13.5" thickBot="1">
      <c r="A82" s="192"/>
      <c r="B82" s="193" t="s">
        <v>166</v>
      </c>
      <c r="C82" s="131"/>
      <c r="D82" s="143" t="s">
        <v>176</v>
      </c>
      <c r="E82" s="57">
        <f>SUM(E83:E84)</f>
        <v>604000</v>
      </c>
      <c r="F82" s="132">
        <f>SUM(F83:F84)</f>
        <v>0</v>
      </c>
      <c r="G82" s="133">
        <f>SUM(G83:G84)</f>
        <v>0</v>
      </c>
    </row>
    <row r="83" spans="1:7" ht="12.75" hidden="1">
      <c r="A83" s="194"/>
      <c r="B83" s="170"/>
      <c r="C83" s="104" t="s">
        <v>167</v>
      </c>
      <c r="D83" s="123" t="s">
        <v>189</v>
      </c>
      <c r="E83" s="42">
        <v>104000</v>
      </c>
      <c r="F83" s="68"/>
      <c r="G83" s="19"/>
    </row>
    <row r="84" spans="1:7" ht="13.5" hidden="1" thickBot="1">
      <c r="A84" s="195"/>
      <c r="B84" s="165"/>
      <c r="C84" s="105" t="s">
        <v>168</v>
      </c>
      <c r="D84" s="139" t="s">
        <v>190</v>
      </c>
      <c r="E84" s="52">
        <v>500000</v>
      </c>
      <c r="F84" s="67"/>
      <c r="G84" s="30"/>
    </row>
    <row r="85" spans="1:7" ht="13.5" thickBot="1">
      <c r="A85" s="156"/>
      <c r="B85" s="157" t="s">
        <v>39</v>
      </c>
      <c r="C85" s="114"/>
      <c r="D85" s="136" t="s">
        <v>9</v>
      </c>
      <c r="E85" s="28">
        <f>SUM(E86)</f>
        <v>2379756</v>
      </c>
      <c r="F85" s="65">
        <f>SUM(F86)</f>
        <v>2616542</v>
      </c>
      <c r="G85" s="27">
        <f>SUM(G86)</f>
        <v>2650000</v>
      </c>
    </row>
    <row r="86" spans="1:7" ht="13.5" hidden="1" thickBot="1">
      <c r="A86" s="160"/>
      <c r="B86" s="175"/>
      <c r="C86" s="109" t="s">
        <v>83</v>
      </c>
      <c r="D86" s="142" t="s">
        <v>11</v>
      </c>
      <c r="E86" s="51">
        <v>2379756</v>
      </c>
      <c r="F86" s="72">
        <v>2616542</v>
      </c>
      <c r="G86" s="34">
        <v>2650000</v>
      </c>
    </row>
    <row r="87" spans="1:7" ht="13.5" thickBot="1">
      <c r="A87" s="156"/>
      <c r="B87" s="157" t="s">
        <v>90</v>
      </c>
      <c r="C87" s="114"/>
      <c r="D87" s="136" t="s">
        <v>91</v>
      </c>
      <c r="E87" s="28">
        <f>SUM(E88)</f>
        <v>2642454</v>
      </c>
      <c r="F87" s="65">
        <f>SUM(F88)</f>
        <v>2094040</v>
      </c>
      <c r="G87" s="27">
        <f>SUM(G88)</f>
        <v>2142582</v>
      </c>
    </row>
    <row r="88" spans="1:7" ht="13.5" hidden="1" thickBot="1">
      <c r="A88" s="196"/>
      <c r="B88" s="177"/>
      <c r="C88" s="107" t="s">
        <v>83</v>
      </c>
      <c r="D88" s="140" t="s">
        <v>11</v>
      </c>
      <c r="E88" s="48">
        <v>2642454</v>
      </c>
      <c r="F88" s="69">
        <v>2094040</v>
      </c>
      <c r="G88" s="31">
        <v>2142582</v>
      </c>
    </row>
    <row r="89" spans="1:7" ht="15" thickBot="1">
      <c r="A89" s="227" t="s">
        <v>44</v>
      </c>
      <c r="B89" s="229"/>
      <c r="C89" s="106"/>
      <c r="D89" s="135" t="s">
        <v>45</v>
      </c>
      <c r="E89" s="28">
        <f>SUM(E90+E92+E95+E101+E109+E113+E115)</f>
        <v>694978</v>
      </c>
      <c r="F89" s="65">
        <f>SUM(F90+F92+F95+F101+F109+F115)</f>
        <v>452264</v>
      </c>
      <c r="G89" s="27">
        <f>SUM(G90+G92+G95+G101+G109+G115)</f>
        <v>456400</v>
      </c>
    </row>
    <row r="90" spans="1:7" ht="13.5" thickBot="1">
      <c r="A90" s="197"/>
      <c r="B90" s="157" t="s">
        <v>125</v>
      </c>
      <c r="C90" s="106"/>
      <c r="D90" s="136" t="s">
        <v>127</v>
      </c>
      <c r="E90" s="28">
        <f>SUM(E91)</f>
        <v>0</v>
      </c>
      <c r="F90" s="65">
        <f>SUM(F91)</f>
        <v>23143</v>
      </c>
      <c r="G90" s="27">
        <f>SUM(G91)</f>
        <v>23000</v>
      </c>
    </row>
    <row r="91" spans="1:7" ht="13.5" hidden="1" thickBot="1">
      <c r="A91" s="198"/>
      <c r="B91" s="161"/>
      <c r="C91" s="91" t="s">
        <v>80</v>
      </c>
      <c r="D91" s="142" t="s">
        <v>46</v>
      </c>
      <c r="E91" s="51">
        <v>0</v>
      </c>
      <c r="F91" s="72">
        <v>23143</v>
      </c>
      <c r="G91" s="34">
        <v>23000</v>
      </c>
    </row>
    <row r="92" spans="1:7" ht="13.5" thickBot="1">
      <c r="A92" s="197"/>
      <c r="B92" s="157" t="s">
        <v>126</v>
      </c>
      <c r="C92" s="106"/>
      <c r="D92" s="136" t="s">
        <v>183</v>
      </c>
      <c r="E92" s="28">
        <f>SUM(E93:E94)</f>
        <v>0</v>
      </c>
      <c r="F92" s="65">
        <f>SUM(F93:F94)</f>
        <v>54687</v>
      </c>
      <c r="G92" s="27">
        <f>SUM(G93:G94)</f>
        <v>55000</v>
      </c>
    </row>
    <row r="93" spans="1:7" ht="36" hidden="1">
      <c r="A93" s="199"/>
      <c r="B93" s="159"/>
      <c r="C93" s="109" t="s">
        <v>74</v>
      </c>
      <c r="D93" s="142" t="s">
        <v>96</v>
      </c>
      <c r="E93" s="53">
        <v>0</v>
      </c>
      <c r="F93" s="73">
        <v>11537</v>
      </c>
      <c r="G93" s="35">
        <v>12000</v>
      </c>
    </row>
    <row r="94" spans="1:7" ht="13.5" hidden="1" thickBot="1">
      <c r="A94" s="198"/>
      <c r="B94" s="161"/>
      <c r="C94" s="105" t="s">
        <v>76</v>
      </c>
      <c r="D94" s="139" t="s">
        <v>43</v>
      </c>
      <c r="E94" s="51">
        <v>0</v>
      </c>
      <c r="F94" s="72">
        <v>43150</v>
      </c>
      <c r="G94" s="34">
        <v>43000</v>
      </c>
    </row>
    <row r="95" spans="1:7" ht="13.5" thickBot="1">
      <c r="A95" s="197"/>
      <c r="B95" s="157" t="s">
        <v>54</v>
      </c>
      <c r="C95" s="106"/>
      <c r="D95" s="136" t="s">
        <v>55</v>
      </c>
      <c r="E95" s="28">
        <f>SUM(E96:E100)</f>
        <v>103172</v>
      </c>
      <c r="F95" s="28">
        <f>SUM(F96:F100)</f>
        <v>80600</v>
      </c>
      <c r="G95" s="28">
        <f>SUM(G96:G100)</f>
        <v>82500</v>
      </c>
    </row>
    <row r="96" spans="1:7" ht="12.75" hidden="1">
      <c r="A96" s="199"/>
      <c r="B96" s="159"/>
      <c r="C96" s="128" t="s">
        <v>78</v>
      </c>
      <c r="D96" s="137" t="s">
        <v>42</v>
      </c>
      <c r="E96" s="53">
        <v>3962</v>
      </c>
      <c r="F96" s="73">
        <v>2400</v>
      </c>
      <c r="G96" s="35">
        <v>2500</v>
      </c>
    </row>
    <row r="97" spans="1:7" ht="36" hidden="1">
      <c r="A97" s="200"/>
      <c r="B97" s="201"/>
      <c r="C97" s="129" t="s">
        <v>74</v>
      </c>
      <c r="D97" s="123" t="s">
        <v>96</v>
      </c>
      <c r="E97" s="42">
        <v>98451</v>
      </c>
      <c r="F97" s="68">
        <v>78200</v>
      </c>
      <c r="G97" s="19">
        <v>80000</v>
      </c>
    </row>
    <row r="98" spans="1:7" ht="17.25" customHeight="1" hidden="1">
      <c r="A98" s="202"/>
      <c r="B98" s="203"/>
      <c r="C98" s="115">
        <v>920</v>
      </c>
      <c r="D98" s="123" t="s">
        <v>184</v>
      </c>
      <c r="E98" s="42">
        <v>617</v>
      </c>
      <c r="F98" s="74"/>
      <c r="G98" s="83"/>
    </row>
    <row r="99" spans="1:7" ht="16.5" customHeight="1" hidden="1">
      <c r="A99" s="204"/>
      <c r="B99" s="205"/>
      <c r="C99" s="116">
        <v>2980</v>
      </c>
      <c r="D99" s="84" t="s">
        <v>191</v>
      </c>
      <c r="E99" s="52">
        <v>142</v>
      </c>
      <c r="F99" s="75"/>
      <c r="G99" s="84"/>
    </row>
    <row r="100" spans="1:7" ht="39" customHeight="1" hidden="1" thickBot="1">
      <c r="A100" s="206"/>
      <c r="B100" s="207"/>
      <c r="C100" s="127" t="s">
        <v>152</v>
      </c>
      <c r="D100" s="139" t="s">
        <v>153</v>
      </c>
      <c r="E100" s="51">
        <v>0</v>
      </c>
      <c r="F100" s="134">
        <v>0</v>
      </c>
      <c r="G100" s="20">
        <v>0</v>
      </c>
    </row>
    <row r="101" spans="1:7" ht="13.5" thickBot="1">
      <c r="A101" s="197"/>
      <c r="B101" s="157" t="s">
        <v>52</v>
      </c>
      <c r="C101" s="114"/>
      <c r="D101" s="136" t="s">
        <v>53</v>
      </c>
      <c r="E101" s="28">
        <f>SUM(E102:E108)</f>
        <v>514999</v>
      </c>
      <c r="F101" s="65">
        <f>SUM(F102:F108)</f>
        <v>233330</v>
      </c>
      <c r="G101" s="28">
        <f>SUM(G102:G108)</f>
        <v>234900</v>
      </c>
    </row>
    <row r="102" spans="1:7" ht="12.75" hidden="1">
      <c r="A102" s="199"/>
      <c r="B102" s="159"/>
      <c r="C102" s="101" t="s">
        <v>78</v>
      </c>
      <c r="D102" s="137" t="s">
        <v>42</v>
      </c>
      <c r="E102" s="53">
        <v>4615</v>
      </c>
      <c r="F102" s="73">
        <v>6900</v>
      </c>
      <c r="G102" s="35">
        <v>6900</v>
      </c>
    </row>
    <row r="103" spans="1:7" ht="42.75" customHeight="1" hidden="1">
      <c r="A103" s="200"/>
      <c r="B103" s="191"/>
      <c r="C103" s="104" t="s">
        <v>74</v>
      </c>
      <c r="D103" s="123" t="s">
        <v>96</v>
      </c>
      <c r="E103" s="42">
        <v>190702</v>
      </c>
      <c r="F103" s="68">
        <v>226430</v>
      </c>
      <c r="G103" s="19">
        <v>228000</v>
      </c>
    </row>
    <row r="104" spans="1:7" ht="15.75" customHeight="1" hidden="1">
      <c r="A104" s="200"/>
      <c r="B104" s="191"/>
      <c r="C104" s="104" t="s">
        <v>80</v>
      </c>
      <c r="D104" s="142" t="s">
        <v>46</v>
      </c>
      <c r="E104" s="42">
        <v>2746</v>
      </c>
      <c r="F104" s="68"/>
      <c r="G104" s="19"/>
    </row>
    <row r="105" spans="1:7" ht="15" customHeight="1" hidden="1">
      <c r="A105" s="200"/>
      <c r="B105" s="191"/>
      <c r="C105" s="104" t="s">
        <v>79</v>
      </c>
      <c r="D105" s="123" t="s">
        <v>184</v>
      </c>
      <c r="E105" s="42">
        <v>2254</v>
      </c>
      <c r="F105" s="68"/>
      <c r="G105" s="19"/>
    </row>
    <row r="106" spans="1:7" ht="18.75" customHeight="1" hidden="1">
      <c r="A106" s="200"/>
      <c r="B106" s="191"/>
      <c r="C106" s="104" t="s">
        <v>76</v>
      </c>
      <c r="D106" s="123" t="s">
        <v>185</v>
      </c>
      <c r="E106" s="42">
        <v>27450</v>
      </c>
      <c r="F106" s="68"/>
      <c r="G106" s="19"/>
    </row>
    <row r="107" spans="1:7" ht="15.75" customHeight="1" hidden="1">
      <c r="A107" s="200"/>
      <c r="B107" s="191"/>
      <c r="C107" s="104" t="s">
        <v>169</v>
      </c>
      <c r="D107" s="123" t="s">
        <v>187</v>
      </c>
      <c r="E107" s="42">
        <v>3384</v>
      </c>
      <c r="F107" s="68"/>
      <c r="G107" s="19"/>
    </row>
    <row r="108" spans="1:7" ht="27" customHeight="1" hidden="1" thickBot="1">
      <c r="A108" s="208"/>
      <c r="B108" s="167"/>
      <c r="C108" s="105" t="s">
        <v>151</v>
      </c>
      <c r="D108" s="139" t="s">
        <v>148</v>
      </c>
      <c r="E108" s="52">
        <v>283848</v>
      </c>
      <c r="F108" s="67"/>
      <c r="G108" s="30"/>
    </row>
    <row r="109" spans="1:7" ht="13.5" thickBot="1">
      <c r="A109" s="162"/>
      <c r="B109" s="157" t="s">
        <v>62</v>
      </c>
      <c r="C109" s="114"/>
      <c r="D109" s="136" t="s">
        <v>63</v>
      </c>
      <c r="E109" s="28">
        <f>SUM(E110:E112)</f>
        <v>20827</v>
      </c>
      <c r="F109" s="65">
        <f>SUM(F110:F112)</f>
        <v>60504</v>
      </c>
      <c r="G109" s="28">
        <f>SUM(G110:G112)</f>
        <v>61000</v>
      </c>
    </row>
    <row r="110" spans="1:7" ht="42" customHeight="1" hidden="1">
      <c r="A110" s="166"/>
      <c r="B110" s="168"/>
      <c r="C110" s="103" t="s">
        <v>74</v>
      </c>
      <c r="D110" s="137" t="s">
        <v>96</v>
      </c>
      <c r="E110" s="53">
        <v>11610</v>
      </c>
      <c r="F110" s="73">
        <v>3771</v>
      </c>
      <c r="G110" s="35">
        <v>4000</v>
      </c>
    </row>
    <row r="111" spans="1:7" ht="12.75" hidden="1">
      <c r="A111" s="169"/>
      <c r="B111" s="170"/>
      <c r="C111" s="102" t="s">
        <v>80</v>
      </c>
      <c r="D111" s="123" t="s">
        <v>46</v>
      </c>
      <c r="E111" s="42">
        <v>8950</v>
      </c>
      <c r="F111" s="68">
        <v>56733</v>
      </c>
      <c r="G111" s="19">
        <v>57000</v>
      </c>
    </row>
    <row r="112" spans="1:7" ht="13.5" hidden="1" thickBot="1">
      <c r="A112" s="164"/>
      <c r="B112" s="165"/>
      <c r="C112" s="92" t="s">
        <v>79</v>
      </c>
      <c r="D112" s="123" t="s">
        <v>184</v>
      </c>
      <c r="E112" s="52">
        <v>267</v>
      </c>
      <c r="F112" s="67"/>
      <c r="G112" s="30"/>
    </row>
    <row r="113" spans="1:7" ht="13.5" thickBot="1">
      <c r="A113" s="209"/>
      <c r="B113" s="210" t="s">
        <v>170</v>
      </c>
      <c r="C113" s="96"/>
      <c r="D113" s="144" t="s">
        <v>177</v>
      </c>
      <c r="E113" s="28">
        <f>SUM(E114)</f>
        <v>900</v>
      </c>
      <c r="F113" s="65">
        <f>SUM(F114)</f>
        <v>0</v>
      </c>
      <c r="G113" s="28">
        <f>SUM(G114)</f>
        <v>0</v>
      </c>
    </row>
    <row r="114" spans="1:7" ht="13.5" hidden="1" thickBot="1">
      <c r="A114" s="163"/>
      <c r="B114" s="175"/>
      <c r="C114" s="91" t="s">
        <v>76</v>
      </c>
      <c r="D114" s="123" t="s">
        <v>185</v>
      </c>
      <c r="E114" s="51">
        <v>900</v>
      </c>
      <c r="F114" s="72"/>
      <c r="G114" s="34"/>
    </row>
    <row r="115" spans="1:7" ht="13.5" thickBot="1">
      <c r="A115" s="162"/>
      <c r="B115" s="157" t="s">
        <v>150</v>
      </c>
      <c r="C115" s="114"/>
      <c r="D115" s="145" t="s">
        <v>146</v>
      </c>
      <c r="E115" s="56">
        <f>SUM(E116)</f>
        <v>55080</v>
      </c>
      <c r="F115" s="76">
        <f>SUM(F116)</f>
        <v>0</v>
      </c>
      <c r="G115" s="36">
        <f>SUM(G116)</f>
        <v>0</v>
      </c>
    </row>
    <row r="116" spans="1:7" ht="13.5" hidden="1" thickBot="1">
      <c r="A116" s="163"/>
      <c r="B116" s="168"/>
      <c r="C116" s="101" t="s">
        <v>80</v>
      </c>
      <c r="D116" s="137" t="s">
        <v>46</v>
      </c>
      <c r="E116" s="53">
        <v>55080</v>
      </c>
      <c r="F116" s="72"/>
      <c r="G116" s="34">
        <v>0</v>
      </c>
    </row>
    <row r="117" spans="1:7" ht="15" thickBot="1">
      <c r="A117" s="227" t="s">
        <v>25</v>
      </c>
      <c r="B117" s="229"/>
      <c r="C117" s="106"/>
      <c r="D117" s="135" t="s">
        <v>5</v>
      </c>
      <c r="E117" s="28">
        <f>SUM(E118+E121+E123+E125)</f>
        <v>1444124</v>
      </c>
      <c r="F117" s="77">
        <f>SUM(F118+F121+F123)</f>
        <v>1323600</v>
      </c>
      <c r="G117" s="27">
        <f>SUM(G118+G121+G123)</f>
        <v>1025000</v>
      </c>
    </row>
    <row r="118" spans="1:7" ht="13.5" thickBot="1">
      <c r="A118" s="162"/>
      <c r="B118" s="157" t="s">
        <v>137</v>
      </c>
      <c r="C118" s="114"/>
      <c r="D118" s="136" t="s">
        <v>138</v>
      </c>
      <c r="E118" s="28">
        <f>SUM(E119:E120)</f>
        <v>0</v>
      </c>
      <c r="F118" s="77">
        <f>SUM(F119:F120)</f>
        <v>300000</v>
      </c>
      <c r="G118" s="27">
        <f>SUM(G119:G120)</f>
        <v>0</v>
      </c>
    </row>
    <row r="119" spans="1:7" ht="12.75" hidden="1">
      <c r="A119" s="166"/>
      <c r="B119" s="159"/>
      <c r="C119" s="101" t="s">
        <v>139</v>
      </c>
      <c r="D119" s="137" t="s">
        <v>140</v>
      </c>
      <c r="E119" s="53">
        <v>0</v>
      </c>
      <c r="F119" s="73">
        <v>250000</v>
      </c>
      <c r="G119" s="35"/>
    </row>
    <row r="120" spans="1:7" ht="36.75" hidden="1" thickBot="1">
      <c r="A120" s="164"/>
      <c r="B120" s="165"/>
      <c r="C120" s="105" t="s">
        <v>103</v>
      </c>
      <c r="D120" s="139" t="s">
        <v>102</v>
      </c>
      <c r="E120" s="52">
        <v>0</v>
      </c>
      <c r="F120" s="67">
        <v>50000</v>
      </c>
      <c r="G120" s="30">
        <v>0</v>
      </c>
    </row>
    <row r="121" spans="1:7" ht="13.5" thickBot="1">
      <c r="A121" s="209"/>
      <c r="B121" s="210" t="s">
        <v>171</v>
      </c>
      <c r="C121" s="118"/>
      <c r="D121" s="144" t="s">
        <v>178</v>
      </c>
      <c r="E121" s="28">
        <f>SUM(E122)</f>
        <v>15000</v>
      </c>
      <c r="F121" s="77">
        <f>SUM(F122)</f>
        <v>0</v>
      </c>
      <c r="G121" s="27">
        <f>SUM(G122)</f>
        <v>0</v>
      </c>
    </row>
    <row r="122" spans="1:7" ht="36.75" hidden="1" thickBot="1">
      <c r="A122" s="163"/>
      <c r="B122" s="175"/>
      <c r="C122" s="109" t="s">
        <v>72</v>
      </c>
      <c r="D122" s="142" t="s">
        <v>107</v>
      </c>
      <c r="E122" s="51">
        <v>15000</v>
      </c>
      <c r="F122" s="72"/>
      <c r="G122" s="34"/>
    </row>
    <row r="123" spans="1:7" ht="24.75" thickBot="1">
      <c r="A123" s="162"/>
      <c r="B123" s="157" t="s">
        <v>26</v>
      </c>
      <c r="C123" s="114"/>
      <c r="D123" s="136" t="s">
        <v>61</v>
      </c>
      <c r="E123" s="28">
        <f>SUM(E124)</f>
        <v>1428824</v>
      </c>
      <c r="F123" s="65">
        <f>SUM(F124)</f>
        <v>1023600</v>
      </c>
      <c r="G123" s="27">
        <f>SUM(G124)</f>
        <v>1025000</v>
      </c>
    </row>
    <row r="124" spans="1:7" ht="36.75" hidden="1" thickBot="1">
      <c r="A124" s="176"/>
      <c r="B124" s="177"/>
      <c r="C124" s="107" t="s">
        <v>72</v>
      </c>
      <c r="D124" s="140" t="s">
        <v>115</v>
      </c>
      <c r="E124" s="48">
        <v>1428824</v>
      </c>
      <c r="F124" s="69">
        <v>1023600</v>
      </c>
      <c r="G124" s="31">
        <v>1025000</v>
      </c>
    </row>
    <row r="125" spans="1:7" ht="13.5" thickBot="1">
      <c r="A125" s="211"/>
      <c r="B125" s="212" t="s">
        <v>172</v>
      </c>
      <c r="C125" s="120"/>
      <c r="D125" s="146" t="s">
        <v>179</v>
      </c>
      <c r="E125" s="55">
        <f>SUM(E126)</f>
        <v>300</v>
      </c>
      <c r="F125" s="98">
        <f>SUM(F126)</f>
        <v>0</v>
      </c>
      <c r="G125" s="82">
        <f>SUM(G126)</f>
        <v>0</v>
      </c>
    </row>
    <row r="126" spans="1:7" ht="60.75" thickBot="1">
      <c r="A126" s="176"/>
      <c r="B126" s="177"/>
      <c r="C126" s="107" t="s">
        <v>139</v>
      </c>
      <c r="D126" s="137" t="s">
        <v>140</v>
      </c>
      <c r="E126" s="48">
        <v>300</v>
      </c>
      <c r="F126" s="69"/>
      <c r="G126" s="31"/>
    </row>
    <row r="127" spans="1:7" ht="15" thickBot="1">
      <c r="A127" s="227" t="s">
        <v>84</v>
      </c>
      <c r="B127" s="229"/>
      <c r="C127" s="114"/>
      <c r="D127" s="136" t="s">
        <v>87</v>
      </c>
      <c r="E127" s="28">
        <f>SUM(E128+E135+E138+E141+E144+E146+E148)</f>
        <v>1251724</v>
      </c>
      <c r="F127" s="65">
        <f>SUM(F128+F135+F138+F141+F144+F148)</f>
        <v>1065976</v>
      </c>
      <c r="G127" s="27">
        <f>SUM(G128+G135+G138+G141+G144+G148)</f>
        <v>774500</v>
      </c>
    </row>
    <row r="128" spans="1:7" ht="13.5" thickBot="1">
      <c r="A128" s="213"/>
      <c r="B128" s="214" t="s">
        <v>85</v>
      </c>
      <c r="C128" s="117"/>
      <c r="D128" s="147" t="s">
        <v>116</v>
      </c>
      <c r="E128" s="57">
        <f>SUM(E129:E134)</f>
        <v>804311</v>
      </c>
      <c r="F128" s="78">
        <f>SUM(F129:F134)</f>
        <v>366520</v>
      </c>
      <c r="G128" s="57">
        <f>SUM(G129:G134)</f>
        <v>376000</v>
      </c>
    </row>
    <row r="129" spans="1:7" ht="12.75" hidden="1">
      <c r="A129" s="169"/>
      <c r="B129" s="191"/>
      <c r="C129" s="102" t="s">
        <v>74</v>
      </c>
      <c r="D129" s="148"/>
      <c r="E129" s="58">
        <v>1258</v>
      </c>
      <c r="F129" s="79"/>
      <c r="G129" s="85"/>
    </row>
    <row r="130" spans="1:7" ht="12.75" hidden="1">
      <c r="A130" s="169"/>
      <c r="B130" s="170"/>
      <c r="C130" s="102" t="s">
        <v>80</v>
      </c>
      <c r="D130" s="123" t="s">
        <v>46</v>
      </c>
      <c r="E130" s="42">
        <v>0</v>
      </c>
      <c r="F130" s="68">
        <v>5400</v>
      </c>
      <c r="G130" s="19">
        <v>5500</v>
      </c>
    </row>
    <row r="131" spans="1:7" ht="12.75" hidden="1">
      <c r="A131" s="164"/>
      <c r="B131" s="167"/>
      <c r="C131" s="102" t="s">
        <v>79</v>
      </c>
      <c r="D131" s="123" t="s">
        <v>141</v>
      </c>
      <c r="E131" s="52">
        <v>570</v>
      </c>
      <c r="F131" s="67">
        <v>400</v>
      </c>
      <c r="G131" s="30">
        <v>500</v>
      </c>
    </row>
    <row r="132" spans="1:7" ht="12.75" hidden="1">
      <c r="A132" s="164"/>
      <c r="B132" s="167"/>
      <c r="C132" s="92" t="s">
        <v>76</v>
      </c>
      <c r="D132" s="123" t="s">
        <v>185</v>
      </c>
      <c r="E132" s="52">
        <v>760</v>
      </c>
      <c r="F132" s="67"/>
      <c r="G132" s="30"/>
    </row>
    <row r="133" spans="1:7" ht="24" hidden="1">
      <c r="A133" s="164"/>
      <c r="B133" s="167"/>
      <c r="C133" s="92" t="s">
        <v>173</v>
      </c>
      <c r="D133" s="139" t="s">
        <v>193</v>
      </c>
      <c r="E133" s="52">
        <v>801723</v>
      </c>
      <c r="F133" s="67"/>
      <c r="G133" s="30"/>
    </row>
    <row r="134" spans="1:7" ht="36.75" hidden="1" thickBot="1">
      <c r="A134" s="164"/>
      <c r="B134" s="167"/>
      <c r="C134" s="92" t="s">
        <v>128</v>
      </c>
      <c r="D134" s="139" t="s">
        <v>136</v>
      </c>
      <c r="E134" s="52">
        <v>0</v>
      </c>
      <c r="F134" s="67">
        <v>360720</v>
      </c>
      <c r="G134" s="30">
        <v>370000</v>
      </c>
    </row>
    <row r="135" spans="1:7" ht="13.5" thickBot="1">
      <c r="A135" s="162"/>
      <c r="B135" s="157" t="s">
        <v>160</v>
      </c>
      <c r="C135" s="94"/>
      <c r="D135" s="136" t="s">
        <v>147</v>
      </c>
      <c r="E135" s="56">
        <f>SUM(E136:E137)</f>
        <v>40952</v>
      </c>
      <c r="F135" s="56">
        <f>SUM(F136:F137)</f>
        <v>300000</v>
      </c>
      <c r="G135" s="56">
        <f>SUM(G136:G137)</f>
        <v>0</v>
      </c>
    </row>
    <row r="136" spans="1:7" ht="24.75" hidden="1" thickBot="1">
      <c r="A136" s="166"/>
      <c r="B136" s="159"/>
      <c r="C136" s="101" t="s">
        <v>104</v>
      </c>
      <c r="D136" s="140" t="s">
        <v>105</v>
      </c>
      <c r="E136" s="53">
        <v>40952</v>
      </c>
      <c r="F136" s="73"/>
      <c r="G136" s="53"/>
    </row>
    <row r="137" spans="1:7" ht="24.75" hidden="1" thickBot="1">
      <c r="A137" s="164"/>
      <c r="B137" s="167"/>
      <c r="C137" s="92" t="s">
        <v>151</v>
      </c>
      <c r="D137" s="139" t="s">
        <v>148</v>
      </c>
      <c r="E137" s="52">
        <v>0</v>
      </c>
      <c r="F137" s="67">
        <v>300000</v>
      </c>
      <c r="G137" s="30"/>
    </row>
    <row r="138" spans="1:7" ht="13.5" thickBot="1">
      <c r="A138" s="162"/>
      <c r="B138" s="157" t="s">
        <v>86</v>
      </c>
      <c r="C138" s="114"/>
      <c r="D138" s="136" t="s">
        <v>65</v>
      </c>
      <c r="E138" s="28">
        <f>SUM(E139:E140)</f>
        <v>371088</v>
      </c>
      <c r="F138" s="65">
        <f>SUM(F139:F140)</f>
        <v>371000</v>
      </c>
      <c r="G138" s="28">
        <f>SUM(G139:G140)</f>
        <v>371000</v>
      </c>
    </row>
    <row r="139" spans="1:7" ht="36" hidden="1">
      <c r="A139" s="166"/>
      <c r="B139" s="159"/>
      <c r="C139" s="101" t="s">
        <v>72</v>
      </c>
      <c r="D139" s="137" t="s">
        <v>107</v>
      </c>
      <c r="E139" s="53">
        <v>370945</v>
      </c>
      <c r="F139" s="73">
        <v>371000</v>
      </c>
      <c r="G139" s="35">
        <v>371000</v>
      </c>
    </row>
    <row r="140" spans="1:7" ht="24" hidden="1">
      <c r="A140" s="169"/>
      <c r="B140" s="191"/>
      <c r="C140" s="102" t="s">
        <v>92</v>
      </c>
      <c r="D140" s="137" t="s">
        <v>143</v>
      </c>
      <c r="E140" s="42">
        <v>143</v>
      </c>
      <c r="F140" s="68"/>
      <c r="G140" s="19"/>
    </row>
    <row r="141" spans="1:7" ht="13.5" thickBot="1">
      <c r="A141" s="176"/>
      <c r="B141" s="172" t="s">
        <v>120</v>
      </c>
      <c r="C141" s="90"/>
      <c r="D141" s="141" t="s">
        <v>121</v>
      </c>
      <c r="E141" s="55">
        <f>SUM(E142:E143)</f>
        <v>4087</v>
      </c>
      <c r="F141" s="71">
        <f>SUM(F142:F143)</f>
        <v>14072</v>
      </c>
      <c r="G141" s="82">
        <f>SUM(G142:G143)</f>
        <v>14100</v>
      </c>
    </row>
    <row r="142" spans="1:7" ht="12.75" hidden="1">
      <c r="A142" s="163"/>
      <c r="B142" s="161"/>
      <c r="C142" s="91" t="s">
        <v>80</v>
      </c>
      <c r="D142" s="142" t="s">
        <v>46</v>
      </c>
      <c r="E142" s="51">
        <v>0</v>
      </c>
      <c r="F142" s="72">
        <v>6291</v>
      </c>
      <c r="G142" s="34">
        <v>6300</v>
      </c>
    </row>
    <row r="143" spans="1:7" ht="36.75" hidden="1" thickBot="1">
      <c r="A143" s="164"/>
      <c r="B143" s="167"/>
      <c r="C143" s="92" t="s">
        <v>128</v>
      </c>
      <c r="D143" s="139" t="s">
        <v>136</v>
      </c>
      <c r="E143" s="52">
        <v>4087</v>
      </c>
      <c r="F143" s="67">
        <v>7781</v>
      </c>
      <c r="G143" s="30">
        <v>7800</v>
      </c>
    </row>
    <row r="144" spans="1:7" ht="24.75" thickBot="1">
      <c r="A144" s="162"/>
      <c r="B144" s="157" t="s">
        <v>108</v>
      </c>
      <c r="C144" s="114"/>
      <c r="D144" s="136" t="s">
        <v>110</v>
      </c>
      <c r="E144" s="28">
        <f>SUM(E145)</f>
        <v>15430</v>
      </c>
      <c r="F144" s="65">
        <f>SUM(F145)</f>
        <v>11000</v>
      </c>
      <c r="G144" s="27">
        <f>SUM(G145)</f>
        <v>10000</v>
      </c>
    </row>
    <row r="145" spans="1:7" ht="36.75" hidden="1" thickBot="1">
      <c r="A145" s="163"/>
      <c r="B145" s="175"/>
      <c r="C145" s="109" t="s">
        <v>72</v>
      </c>
      <c r="D145" s="142" t="s">
        <v>107</v>
      </c>
      <c r="E145" s="51">
        <v>15430</v>
      </c>
      <c r="F145" s="72">
        <v>11000</v>
      </c>
      <c r="G145" s="34">
        <v>10000</v>
      </c>
    </row>
    <row r="146" spans="1:7" s="97" customFormat="1" ht="13.5" thickBot="1">
      <c r="A146" s="209"/>
      <c r="B146" s="210" t="s">
        <v>174</v>
      </c>
      <c r="C146" s="118"/>
      <c r="D146" s="144"/>
      <c r="E146" s="28">
        <f>SUM(E147)</f>
        <v>6678</v>
      </c>
      <c r="F146" s="65">
        <f>SUM(F147)</f>
        <v>0</v>
      </c>
      <c r="G146" s="28">
        <f>SUM(G147)</f>
        <v>0</v>
      </c>
    </row>
    <row r="147" spans="1:7" ht="36.75" hidden="1" thickBot="1">
      <c r="A147" s="163"/>
      <c r="B147" s="175"/>
      <c r="C147" s="109" t="s">
        <v>72</v>
      </c>
      <c r="D147" s="140" t="s">
        <v>115</v>
      </c>
      <c r="E147" s="51">
        <v>6678</v>
      </c>
      <c r="F147" s="72"/>
      <c r="G147" s="34"/>
    </row>
    <row r="148" spans="1:7" ht="13.5" thickBot="1">
      <c r="A148" s="213"/>
      <c r="B148" s="214" t="s">
        <v>122</v>
      </c>
      <c r="C148" s="119"/>
      <c r="D148" s="147" t="s">
        <v>28</v>
      </c>
      <c r="E148" s="57">
        <f>SUM(E149:E151)</f>
        <v>9178</v>
      </c>
      <c r="F148" s="78">
        <f>SUM(F149:F151)</f>
        <v>3384</v>
      </c>
      <c r="G148" s="57">
        <f>SUM(G149:G151)</f>
        <v>3400</v>
      </c>
    </row>
    <row r="149" spans="1:7" ht="12.75" hidden="1">
      <c r="A149" s="169"/>
      <c r="B149" s="191"/>
      <c r="C149" s="102" t="s">
        <v>80</v>
      </c>
      <c r="D149" s="142" t="s">
        <v>46</v>
      </c>
      <c r="E149" s="58">
        <v>5320</v>
      </c>
      <c r="F149" s="79"/>
      <c r="G149" s="85"/>
    </row>
    <row r="150" spans="1:7" ht="12.75" hidden="1">
      <c r="A150" s="169"/>
      <c r="B150" s="191"/>
      <c r="C150" s="102" t="s">
        <v>79</v>
      </c>
      <c r="D150" s="123" t="s">
        <v>184</v>
      </c>
      <c r="E150" s="58">
        <v>470</v>
      </c>
      <c r="F150" s="79"/>
      <c r="G150" s="85"/>
    </row>
    <row r="151" spans="1:7" ht="13.5" hidden="1" thickBot="1">
      <c r="A151" s="164"/>
      <c r="B151" s="167"/>
      <c r="C151" s="92" t="s">
        <v>76</v>
      </c>
      <c r="D151" s="139" t="s">
        <v>43</v>
      </c>
      <c r="E151" s="52">
        <v>3388</v>
      </c>
      <c r="F151" s="67">
        <v>3384</v>
      </c>
      <c r="G151" s="30">
        <v>3400</v>
      </c>
    </row>
    <row r="152" spans="1:7" ht="15" thickBot="1">
      <c r="A152" s="227" t="s">
        <v>27</v>
      </c>
      <c r="B152" s="229"/>
      <c r="C152" s="106"/>
      <c r="D152" s="135" t="s">
        <v>95</v>
      </c>
      <c r="E152" s="28">
        <f>SUM(E153+E155+E157)</f>
        <v>79159</v>
      </c>
      <c r="F152" s="65">
        <f>SUM(F153+F155)</f>
        <v>79400</v>
      </c>
      <c r="G152" s="27">
        <f>SUM(G153+G155)</f>
        <v>81000</v>
      </c>
    </row>
    <row r="153" spans="1:7" ht="13.5" thickBot="1">
      <c r="A153" s="162"/>
      <c r="B153" s="157" t="s">
        <v>29</v>
      </c>
      <c r="C153" s="94"/>
      <c r="D153" s="136" t="s">
        <v>130</v>
      </c>
      <c r="E153" s="33">
        <f>SUM(E154)</f>
        <v>59962</v>
      </c>
      <c r="F153" s="61">
        <f>SUM(F154)</f>
        <v>60900</v>
      </c>
      <c r="G153" s="17">
        <f>SUM(G154)</f>
        <v>62000</v>
      </c>
    </row>
    <row r="154" spans="1:7" ht="36.75" hidden="1" thickBot="1">
      <c r="A154" s="163"/>
      <c r="B154" s="175"/>
      <c r="C154" s="91" t="s">
        <v>72</v>
      </c>
      <c r="D154" s="142" t="s">
        <v>107</v>
      </c>
      <c r="E154" s="9">
        <v>59962</v>
      </c>
      <c r="F154" s="62">
        <v>60900</v>
      </c>
      <c r="G154" s="20">
        <v>62000</v>
      </c>
    </row>
    <row r="155" spans="1:7" ht="13.5" thickBot="1">
      <c r="A155" s="162"/>
      <c r="B155" s="157" t="s">
        <v>106</v>
      </c>
      <c r="C155" s="94"/>
      <c r="D155" s="136" t="s">
        <v>131</v>
      </c>
      <c r="E155" s="33">
        <f>SUM(E156)</f>
        <v>17950</v>
      </c>
      <c r="F155" s="61">
        <f>SUM(F156)</f>
        <v>18500</v>
      </c>
      <c r="G155" s="17">
        <f>SUM(G156)</f>
        <v>19000</v>
      </c>
    </row>
    <row r="156" spans="1:7" ht="24.75" hidden="1" thickBot="1">
      <c r="A156" s="176"/>
      <c r="B156" s="177"/>
      <c r="C156" s="107" t="s">
        <v>104</v>
      </c>
      <c r="D156" s="140" t="s">
        <v>105</v>
      </c>
      <c r="E156" s="48">
        <v>17950</v>
      </c>
      <c r="F156" s="69">
        <v>18500</v>
      </c>
      <c r="G156" s="31">
        <v>19000</v>
      </c>
    </row>
    <row r="157" spans="1:7" s="97" customFormat="1" ht="13.5" thickBot="1">
      <c r="A157" s="211"/>
      <c r="B157" s="212" t="s">
        <v>175</v>
      </c>
      <c r="C157" s="120"/>
      <c r="D157" s="146" t="s">
        <v>180</v>
      </c>
      <c r="E157" s="55">
        <f>SUM(E158:E159)</f>
        <v>1247</v>
      </c>
      <c r="F157" s="98">
        <f>SUM(F158:F159)</f>
        <v>0</v>
      </c>
      <c r="G157" s="82">
        <f>SUM(G158:G159)</f>
        <v>0</v>
      </c>
    </row>
    <row r="158" spans="1:7" ht="13.5" hidden="1" thickBot="1">
      <c r="A158" s="176"/>
      <c r="B158" s="177"/>
      <c r="C158" s="107" t="s">
        <v>79</v>
      </c>
      <c r="D158" s="123" t="s">
        <v>184</v>
      </c>
      <c r="E158" s="48">
        <v>741</v>
      </c>
      <c r="F158" s="69"/>
      <c r="G158" s="31"/>
    </row>
    <row r="159" spans="1:7" ht="13.5" hidden="1" thickBot="1">
      <c r="A159" s="176"/>
      <c r="B159" s="177"/>
      <c r="C159" s="107" t="s">
        <v>76</v>
      </c>
      <c r="D159" s="123" t="s">
        <v>185</v>
      </c>
      <c r="E159" s="48">
        <v>506</v>
      </c>
      <c r="F159" s="69"/>
      <c r="G159" s="31"/>
    </row>
    <row r="160" spans="1:7" ht="15" thickBot="1">
      <c r="A160" s="227" t="s">
        <v>47</v>
      </c>
      <c r="B160" s="229"/>
      <c r="C160" s="106"/>
      <c r="D160" s="135" t="s">
        <v>48</v>
      </c>
      <c r="E160" s="33">
        <f>SUM(E161+E167+E171+E175)</f>
        <v>399182</v>
      </c>
      <c r="F160" s="61">
        <f>SUM(F161+F167+F171+F175)</f>
        <v>1149218</v>
      </c>
      <c r="G160" s="17">
        <f>SUM(G161+G167+G171+G175)</f>
        <v>197000</v>
      </c>
    </row>
    <row r="161" spans="1:7" ht="13.5" thickBot="1">
      <c r="A161" s="162"/>
      <c r="B161" s="157" t="s">
        <v>56</v>
      </c>
      <c r="C161" s="94"/>
      <c r="D161" s="136" t="s">
        <v>100</v>
      </c>
      <c r="E161" s="33">
        <f>SUM(E162:E166)</f>
        <v>95597</v>
      </c>
      <c r="F161" s="61">
        <f>SUM(F162:F166)</f>
        <v>53856</v>
      </c>
      <c r="G161" s="33">
        <f>SUM(G162:G166)</f>
        <v>54000</v>
      </c>
    </row>
    <row r="162" spans="1:7" ht="24" hidden="1">
      <c r="A162" s="166"/>
      <c r="B162" s="159"/>
      <c r="C162" s="101" t="s">
        <v>134</v>
      </c>
      <c r="D162" s="137" t="s">
        <v>135</v>
      </c>
      <c r="E162" s="37">
        <v>0</v>
      </c>
      <c r="F162" s="12">
        <v>53856</v>
      </c>
      <c r="G162" s="18">
        <v>54000</v>
      </c>
    </row>
    <row r="163" spans="1:7" ht="12.75" hidden="1">
      <c r="A163" s="166"/>
      <c r="B163" s="159"/>
      <c r="C163" s="91" t="s">
        <v>78</v>
      </c>
      <c r="D163" s="123" t="s">
        <v>42</v>
      </c>
      <c r="E163" s="37">
        <v>32420</v>
      </c>
      <c r="F163" s="12"/>
      <c r="G163" s="18"/>
    </row>
    <row r="164" spans="1:8" ht="36" hidden="1">
      <c r="A164" s="166"/>
      <c r="B164" s="159"/>
      <c r="C164" s="105" t="s">
        <v>74</v>
      </c>
      <c r="D164" s="139" t="s">
        <v>96</v>
      </c>
      <c r="E164" s="37">
        <v>9490</v>
      </c>
      <c r="F164" s="12">
        <v>0</v>
      </c>
      <c r="G164" s="37">
        <v>0</v>
      </c>
      <c r="H164" s="15"/>
    </row>
    <row r="165" spans="1:8" ht="12.75" hidden="1">
      <c r="A165" s="169"/>
      <c r="B165" s="191"/>
      <c r="C165" s="102" t="s">
        <v>80</v>
      </c>
      <c r="D165" s="123" t="s">
        <v>46</v>
      </c>
      <c r="E165" s="50">
        <v>53177</v>
      </c>
      <c r="F165" s="13">
        <v>0</v>
      </c>
      <c r="G165" s="50">
        <v>0</v>
      </c>
      <c r="H165" s="15"/>
    </row>
    <row r="166" spans="1:8" ht="13.5" hidden="1" thickBot="1">
      <c r="A166" s="164"/>
      <c r="B166" s="167"/>
      <c r="C166" s="92" t="s">
        <v>79</v>
      </c>
      <c r="D166" s="123" t="s">
        <v>184</v>
      </c>
      <c r="E166" s="43">
        <v>510</v>
      </c>
      <c r="F166" s="14"/>
      <c r="G166" s="43"/>
      <c r="H166" s="15"/>
    </row>
    <row r="167" spans="1:8" ht="13.5" thickBot="1">
      <c r="A167" s="162"/>
      <c r="B167" s="157" t="s">
        <v>161</v>
      </c>
      <c r="C167" s="94"/>
      <c r="D167" s="149" t="s">
        <v>181</v>
      </c>
      <c r="E167" s="38">
        <f>SUM(E168:E170)</f>
        <v>5265</v>
      </c>
      <c r="F167" s="80">
        <f>SUM(F168:F170)</f>
        <v>1400</v>
      </c>
      <c r="G167" s="38">
        <f>SUM(G168:G170)</f>
        <v>0</v>
      </c>
      <c r="H167" s="15"/>
    </row>
    <row r="168" spans="1:8" ht="12.75" hidden="1">
      <c r="A168" s="166"/>
      <c r="B168" s="159"/>
      <c r="C168" s="101" t="s">
        <v>80</v>
      </c>
      <c r="D168" s="137" t="s">
        <v>186</v>
      </c>
      <c r="E168" s="37">
        <v>5046</v>
      </c>
      <c r="F168" s="12"/>
      <c r="G168" s="37"/>
      <c r="H168" s="15"/>
    </row>
    <row r="169" spans="1:8" ht="12.75" hidden="1">
      <c r="A169" s="169"/>
      <c r="B169" s="191"/>
      <c r="C169" s="102" t="s">
        <v>79</v>
      </c>
      <c r="D169" s="123" t="s">
        <v>184</v>
      </c>
      <c r="E169" s="50">
        <v>219</v>
      </c>
      <c r="F169" s="13"/>
      <c r="G169" s="50"/>
      <c r="H169" s="15"/>
    </row>
    <row r="170" spans="1:8" ht="13.5" hidden="1" thickBot="1">
      <c r="A170" s="164"/>
      <c r="B170" s="167"/>
      <c r="C170" s="92" t="s">
        <v>76</v>
      </c>
      <c r="D170" s="123" t="s">
        <v>185</v>
      </c>
      <c r="E170" s="43"/>
      <c r="F170" s="14">
        <v>1400</v>
      </c>
      <c r="G170" s="43"/>
      <c r="H170" s="15"/>
    </row>
    <row r="171" spans="1:8" ht="13.5" thickBot="1">
      <c r="A171" s="197"/>
      <c r="B171" s="157" t="s">
        <v>49</v>
      </c>
      <c r="C171" s="89"/>
      <c r="D171" s="136" t="s">
        <v>101</v>
      </c>
      <c r="E171" s="33">
        <f>SUM(E172:E174)</f>
        <v>127314</v>
      </c>
      <c r="F171" s="61">
        <f>SUM(F172:F174)</f>
        <v>141834</v>
      </c>
      <c r="G171" s="33">
        <f>SUM(G172:G174)</f>
        <v>143000</v>
      </c>
      <c r="H171" s="15"/>
    </row>
    <row r="172" spans="1:8" ht="42.75" customHeight="1" hidden="1">
      <c r="A172" s="163"/>
      <c r="B172" s="161"/>
      <c r="C172" s="109" t="s">
        <v>74</v>
      </c>
      <c r="D172" s="142" t="s">
        <v>96</v>
      </c>
      <c r="E172" s="9">
        <v>29541</v>
      </c>
      <c r="F172" s="62">
        <v>22704</v>
      </c>
      <c r="G172" s="9">
        <v>23000</v>
      </c>
      <c r="H172" s="15"/>
    </row>
    <row r="173" spans="1:8" ht="12.75" hidden="1">
      <c r="A173" s="169"/>
      <c r="B173" s="170"/>
      <c r="C173" s="102" t="s">
        <v>80</v>
      </c>
      <c r="D173" s="123" t="s">
        <v>46</v>
      </c>
      <c r="E173" s="50">
        <v>97420</v>
      </c>
      <c r="F173" s="13">
        <v>119130</v>
      </c>
      <c r="G173" s="50">
        <v>120000</v>
      </c>
      <c r="H173" s="15"/>
    </row>
    <row r="174" spans="1:8" ht="13.5" hidden="1" thickBot="1">
      <c r="A174" s="164"/>
      <c r="B174" s="165"/>
      <c r="C174" s="92" t="s">
        <v>79</v>
      </c>
      <c r="D174" s="123" t="s">
        <v>184</v>
      </c>
      <c r="E174" s="43">
        <v>353</v>
      </c>
      <c r="F174" s="14"/>
      <c r="G174" s="43"/>
      <c r="H174" s="15"/>
    </row>
    <row r="175" spans="1:8" s="97" customFormat="1" ht="13.5" thickBot="1">
      <c r="A175" s="209"/>
      <c r="B175" s="210" t="s">
        <v>162</v>
      </c>
      <c r="C175" s="96"/>
      <c r="D175" s="144" t="s">
        <v>182</v>
      </c>
      <c r="E175" s="33">
        <f>SUM(E176:E179)</f>
        <v>171006</v>
      </c>
      <c r="F175" s="61">
        <f>SUM(F176:F179)</f>
        <v>952128</v>
      </c>
      <c r="G175" s="33">
        <f>SUM(G176:G179)</f>
        <v>0</v>
      </c>
      <c r="H175" s="99"/>
    </row>
    <row r="176" spans="1:8" ht="12.75" hidden="1">
      <c r="A176" s="166"/>
      <c r="B176" s="168"/>
      <c r="C176" s="101" t="s">
        <v>139</v>
      </c>
      <c r="D176" s="137" t="s">
        <v>140</v>
      </c>
      <c r="E176" s="37">
        <v>6603</v>
      </c>
      <c r="F176" s="12"/>
      <c r="G176" s="37"/>
      <c r="H176" s="15"/>
    </row>
    <row r="177" spans="1:8" ht="12.75" hidden="1">
      <c r="A177" s="169"/>
      <c r="B177" s="170"/>
      <c r="C177" s="102" t="s">
        <v>76</v>
      </c>
      <c r="D177" s="123" t="s">
        <v>185</v>
      </c>
      <c r="E177" s="50">
        <v>1014</v>
      </c>
      <c r="F177" s="13"/>
      <c r="G177" s="50"/>
      <c r="H177" s="15"/>
    </row>
    <row r="178" spans="1:8" ht="24" hidden="1">
      <c r="A178" s="169"/>
      <c r="B178" s="170"/>
      <c r="C178" s="102" t="s">
        <v>173</v>
      </c>
      <c r="D178" s="139" t="s">
        <v>193</v>
      </c>
      <c r="E178" s="50">
        <v>163389</v>
      </c>
      <c r="F178" s="13"/>
      <c r="G178" s="50"/>
      <c r="H178" s="15"/>
    </row>
    <row r="179" spans="1:8" ht="13.5" hidden="1" thickBot="1">
      <c r="A179" s="164"/>
      <c r="B179" s="165"/>
      <c r="C179" s="92" t="s">
        <v>163</v>
      </c>
      <c r="D179" s="139" t="s">
        <v>192</v>
      </c>
      <c r="E179" s="43">
        <v>0</v>
      </c>
      <c r="F179" s="14">
        <v>952128</v>
      </c>
      <c r="G179" s="43"/>
      <c r="H179" s="15"/>
    </row>
    <row r="180" spans="1:8" ht="15" thickBot="1">
      <c r="A180" s="227" t="s">
        <v>66</v>
      </c>
      <c r="B180" s="229"/>
      <c r="C180" s="89"/>
      <c r="D180" s="135" t="s">
        <v>67</v>
      </c>
      <c r="E180" s="28">
        <f>SUM(E181)</f>
        <v>260004</v>
      </c>
      <c r="F180" s="65">
        <f>SUM(F181)</f>
        <v>232018</v>
      </c>
      <c r="G180" s="28">
        <f>SUM(G181)</f>
        <v>236000</v>
      </c>
      <c r="H180" s="15"/>
    </row>
    <row r="181" spans="1:7" ht="13.5" thickBot="1">
      <c r="A181" s="162"/>
      <c r="B181" s="157" t="s">
        <v>68</v>
      </c>
      <c r="C181" s="114"/>
      <c r="D181" s="136" t="s">
        <v>117</v>
      </c>
      <c r="E181" s="28">
        <f>SUM(E182:E185)</f>
        <v>260004</v>
      </c>
      <c r="F181" s="65">
        <f>SUM(F182:F185)</f>
        <v>232018</v>
      </c>
      <c r="G181" s="28">
        <f>SUM(G182:G185)</f>
        <v>236000</v>
      </c>
    </row>
    <row r="182" spans="1:7" ht="12.75" hidden="1">
      <c r="A182" s="163"/>
      <c r="B182" s="175"/>
      <c r="C182" s="91" t="s">
        <v>80</v>
      </c>
      <c r="D182" s="142" t="s">
        <v>46</v>
      </c>
      <c r="E182" s="51">
        <v>60499</v>
      </c>
      <c r="F182" s="72">
        <v>45000</v>
      </c>
      <c r="G182" s="34">
        <v>46000</v>
      </c>
    </row>
    <row r="183" spans="1:7" ht="12.75" hidden="1">
      <c r="A183" s="169"/>
      <c r="B183" s="170"/>
      <c r="C183" s="102" t="s">
        <v>79</v>
      </c>
      <c r="D183" s="123" t="s">
        <v>184</v>
      </c>
      <c r="E183" s="42">
        <v>505</v>
      </c>
      <c r="F183" s="68"/>
      <c r="G183" s="19"/>
    </row>
    <row r="184" spans="1:7" ht="36" hidden="1">
      <c r="A184" s="169"/>
      <c r="B184" s="170"/>
      <c r="C184" s="102" t="s">
        <v>81</v>
      </c>
      <c r="D184" s="123" t="s">
        <v>133</v>
      </c>
      <c r="E184" s="42">
        <v>178500</v>
      </c>
      <c r="F184" s="68">
        <v>187018</v>
      </c>
      <c r="G184" s="19">
        <v>190000</v>
      </c>
    </row>
    <row r="185" spans="1:7" ht="36.75" hidden="1" thickBot="1">
      <c r="A185" s="176"/>
      <c r="B185" s="177"/>
      <c r="C185" s="90" t="s">
        <v>103</v>
      </c>
      <c r="D185" s="139" t="s">
        <v>102</v>
      </c>
      <c r="E185" s="48">
        <v>20500</v>
      </c>
      <c r="F185" s="69"/>
      <c r="G185" s="31"/>
    </row>
    <row r="186" spans="1:7" s="40" customFormat="1" ht="18.75" customHeight="1" thickBot="1">
      <c r="A186" s="95"/>
      <c r="B186" s="100"/>
      <c r="C186" s="95"/>
      <c r="D186" s="150" t="s">
        <v>10</v>
      </c>
      <c r="E186" s="59">
        <f>SUM(E180+E160+E152+E127+E117+E89+E79+E75+E65+E48+E39+E33+E29+E22+E15+E11)</f>
        <v>33828985</v>
      </c>
      <c r="F186" s="81">
        <f>SUM(F180+F160+F152+F127+F117+F89+F79+F75+F65+F48+F39+F33+F29+F22+F15+F11)</f>
        <v>34242444</v>
      </c>
      <c r="G186" s="86">
        <f>SUM(G180+G160+G152+G127+G117+G89+G79+G75+G65+G48+G39+G33+G29+G22+G15+G11)</f>
        <v>33783677</v>
      </c>
    </row>
    <row r="187" ht="12.75"/>
    <row r="188" ht="12.75">
      <c r="F188" s="15" t="s">
        <v>195</v>
      </c>
    </row>
    <row r="189" ht="12.75"/>
    <row r="190" ht="12.75">
      <c r="F190" s="15" t="s">
        <v>196</v>
      </c>
    </row>
    <row r="232" ht="12.75"/>
    <row r="233" ht="12.75"/>
    <row r="234" ht="12.75"/>
  </sheetData>
  <mergeCells count="21">
    <mergeCell ref="A127:B127"/>
    <mergeCell ref="A152:B152"/>
    <mergeCell ref="A160:B160"/>
    <mergeCell ref="A180:B180"/>
    <mergeCell ref="A75:B75"/>
    <mergeCell ref="A79:B79"/>
    <mergeCell ref="A89:B89"/>
    <mergeCell ref="A117:B117"/>
    <mergeCell ref="A33:B33"/>
    <mergeCell ref="A39:B39"/>
    <mergeCell ref="A48:B48"/>
    <mergeCell ref="A65:B65"/>
    <mergeCell ref="A11:B11"/>
    <mergeCell ref="A15:B15"/>
    <mergeCell ref="A22:B22"/>
    <mergeCell ref="A29:B29"/>
    <mergeCell ref="G8:G9"/>
    <mergeCell ref="A8:C8"/>
    <mergeCell ref="D8:D9"/>
    <mergeCell ref="F8:F9"/>
    <mergeCell ref="E8:E9"/>
  </mergeCells>
  <printOptions/>
  <pageMargins left="0.75" right="0.75" top="1" bottom="1" header="0.5" footer="0.5"/>
  <pageSetup horizontalDpi="300" verticalDpi="300" orientation="landscape" paperSize="9" scale="89" r:id="rId3"/>
  <headerFooter alignWithMargins="0">
    <oddFooter>&amp;C&amp;8Wieloletni Plan Finansowy na lata 2004-2006
DOCHODY&amp;R&amp;8Strona &amp;P</oddFooter>
  </headerFooter>
  <rowBreaks count="2" manualBreakCount="2">
    <brk id="72" min="1" max="6" man="1"/>
    <brk id="11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Kowalski</dc:creator>
  <cp:keywords/>
  <dc:description/>
  <cp:lastModifiedBy>Biuro Rady Powiatu</cp:lastModifiedBy>
  <cp:lastPrinted>2005-10-19T08:39:42Z</cp:lastPrinted>
  <dcterms:created xsi:type="dcterms:W3CDTF">2004-11-29T11:44:36Z</dcterms:created>
  <dcterms:modified xsi:type="dcterms:W3CDTF">2005-11-02T10:02:59Z</dcterms:modified>
  <cp:category/>
  <cp:version/>
  <cp:contentType/>
  <cp:contentStatus/>
</cp:coreProperties>
</file>