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8175" windowHeight="6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'Arkusz1'!$A$1:$S$25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<sst xmlns="http://schemas.openxmlformats.org/spreadsheetml/2006/main" count="47" uniqueCount="47">
  <si>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do Uchwały Rady  Powiatu Mławskiego </t>
  </si>
  <si>
    <t>A</t>
  </si>
  <si>
    <t>Planowane dochody Powiatu Mławskiego ogółem w latach</t>
  </si>
  <si>
    <t>Kwota zadłużenia na dzień 31.12.2002</t>
  </si>
  <si>
    <t>w zł</t>
  </si>
  <si>
    <t>%</t>
  </si>
  <si>
    <t>Wyszczególnienie</t>
  </si>
  <si>
    <t>Kwota spłat w roku 2003</t>
  </si>
  <si>
    <t>Kwota spłat w roku 2004</t>
  </si>
  <si>
    <t>Kwota spłat w roku 2005</t>
  </si>
  <si>
    <t>Kwota spłat w roku 2006</t>
  </si>
  <si>
    <t>Kwota spłat w roku 2007</t>
  </si>
  <si>
    <t>Kwota spłat w roku 2008</t>
  </si>
  <si>
    <t>Kwota spłat w roku 2009</t>
  </si>
  <si>
    <t>Kwota spłat w roku 2010</t>
  </si>
  <si>
    <t>Kwota spłat w roku 2011</t>
  </si>
  <si>
    <t>Kwota spłat w roku 2012</t>
  </si>
  <si>
    <t>E</t>
  </si>
  <si>
    <t>E1</t>
  </si>
  <si>
    <t>Kredyt zaciagnięty</t>
  </si>
  <si>
    <t>E2</t>
  </si>
  <si>
    <t>Zagospodarowanie terenu - wykonanie boiska do koszykówki i piłki recznej oraz bieżni</t>
  </si>
  <si>
    <t>Pożyczki w tym:</t>
  </si>
  <si>
    <t>Na modernizację kotłowni w I LO w Mławie</t>
  </si>
  <si>
    <t>Na modernizację kotłowni w  ZSZ nr 1 w Mławie</t>
  </si>
  <si>
    <t>Na modernizację kotłowni w Powiatowym Ośrodku Doskonalenia Nauczycieli w Mławie</t>
  </si>
  <si>
    <t>Na modernizację kotłowni w Domu Dziecka w Kowalewie/ wnioskowana/</t>
  </si>
  <si>
    <t>Na modernizację kotłowni w budynku internatu na ul.. Lelewela</t>
  </si>
  <si>
    <t>Planowne zaciągnięcie zobowiązań w roku 2003</t>
  </si>
  <si>
    <t>Ostateczna kwota zadłużenia</t>
  </si>
  <si>
    <t>3+4=5</t>
  </si>
  <si>
    <t>Kredyt zaciągnięy w roku 2002/Sala gimnastyczna/</t>
  </si>
  <si>
    <t>Kredyt  zaciągnięty w roku 2002/Dom Pomocy Społecznej/</t>
  </si>
  <si>
    <t>16=5-6</t>
  </si>
  <si>
    <t>Kwota zadłużenia na dzień 31.12.2003</t>
  </si>
  <si>
    <t>Zobowiązania wg tytułów dłużnych/E1+E2/</t>
  </si>
  <si>
    <t>Kredyty</t>
  </si>
  <si>
    <t>Kredyt do zaciągnięcia na Budowę Domu Pomocy Społecznej w Bogurzynie</t>
  </si>
  <si>
    <t>PROGNOZA DŁUGU POWIATU NA 31.12.2003r I LATA NASTEPNE</t>
  </si>
  <si>
    <t>Na modernizację kotłowni w ZS Nr 4</t>
  </si>
  <si>
    <t>E3</t>
  </si>
  <si>
    <t>Udzielone poręczenia</t>
  </si>
  <si>
    <t>Spłata kredytu bankowego zaciągnietego przez Samodzielny Publiczny Zakład Opieki Zdrowotnej w Mławie</t>
  </si>
  <si>
    <t>Przewodniczący Rady Powiatu Mławskiego</t>
  </si>
  <si>
    <t>Jan Jerzy Wtulich</t>
  </si>
  <si>
    <t>Załącznik   Nr 6</t>
  </si>
  <si>
    <t>Nr X/59/2003 z dnia 27.08. 2003r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</si>
</sst>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3" fontId="2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3" fontId="2" fillId="0" borderId="9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wrapText="1"/>
    </xf>
    <xf numFmtId="3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center" wrapText="1"/>
    </xf>
    <xf numFmtId="164" fontId="2" fillId="0" borderId="23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wrapText="1"/>
    </xf>
    <xf numFmtId="3" fontId="1" fillId="0" borderId="18" xfId="0" applyNumberFormat="1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" xfId="0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0" fontId="5" fillId="0" borderId="8" xfId="0" applyFont="1" applyBorder="1" applyAlignment="1">
      <alignment/>
    </xf>
    <xf numFmtId="164" fontId="1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J21">
      <selection activeCell="L25" sqref="L25"/>
    </sheetView>
  </sheetViews>
  <sheetFormatPr defaultColWidth="9.140625" defaultRowHeight="12.75"/>
  <cols>
    <col min="1" max="1" width="3.28125" style="0" customWidth="1"/>
    <col min="2" max="2" width="32.57421875" style="0" customWidth="1"/>
    <col min="3" max="3" width="12.28125" style="0" customWidth="1"/>
    <col min="4" max="4" width="11.421875" style="0" hidden="1" customWidth="1"/>
    <col min="5" max="5" width="12.421875" style="0" customWidth="1"/>
    <col min="6" max="6" width="13.00390625" style="0" customWidth="1"/>
    <col min="7" max="7" width="9.7109375" style="0" hidden="1" customWidth="1"/>
    <col min="8" max="8" width="9.57421875" style="0" customWidth="1"/>
    <col min="9" max="10" width="9.7109375" style="0" customWidth="1"/>
    <col min="11" max="11" width="9.57421875" style="0" customWidth="1"/>
    <col min="12" max="12" width="10.00390625" style="0" customWidth="1"/>
    <col min="13" max="13" width="9.28125" style="0" customWidth="1"/>
    <col min="14" max="15" width="9.57421875" style="0" customWidth="1"/>
    <col min="16" max="16" width="9.421875" style="0" customWidth="1"/>
    <col min="17" max="18" width="9.28125" style="0" customWidth="1"/>
    <col min="19" max="19" width="10.00390625" style="0" customWidth="1"/>
    <col min="20" max="20" width="10.7109375" style="0" customWidth="1"/>
    <col min="21" max="21" width="5.28125" style="0" customWidth="1"/>
  </cols>
  <sheetData>
    <row r="1" spans="3:21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45</v>
      </c>
      <c r="O1" s="2"/>
      <c r="P1" s="3"/>
      <c r="Q1" s="2"/>
      <c r="R1" s="2"/>
      <c r="S1" s="2"/>
      <c r="U1" s="2"/>
    </row>
    <row r="2" spans="1:21" ht="12.7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0</v>
      </c>
      <c r="O2" s="2"/>
      <c r="P2" s="2"/>
      <c r="Q2" s="2"/>
      <c r="R2" s="2"/>
      <c r="S2" s="2"/>
      <c r="U2" s="2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46</v>
      </c>
      <c r="O3" s="2"/>
      <c r="P3" s="2"/>
      <c r="Q3" s="2"/>
      <c r="R3" s="2"/>
      <c r="S3" s="2"/>
      <c r="U3" s="2"/>
    </row>
    <row r="4" spans="1:21" ht="11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U4" s="2"/>
    </row>
    <row r="5" spans="1:21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3" customHeight="1">
      <c r="A6" s="70" t="s">
        <v>1</v>
      </c>
      <c r="B6" s="64" t="s">
        <v>2</v>
      </c>
      <c r="C6" s="65"/>
      <c r="D6" s="65"/>
      <c r="E6" s="65"/>
      <c r="F6" s="66"/>
      <c r="G6" s="22"/>
      <c r="H6" s="23">
        <v>2003</v>
      </c>
      <c r="I6" s="23">
        <v>2004</v>
      </c>
      <c r="J6" s="23">
        <v>2005</v>
      </c>
      <c r="K6" s="23">
        <v>2006</v>
      </c>
      <c r="L6" s="23">
        <v>2007</v>
      </c>
      <c r="M6" s="23">
        <v>2008</v>
      </c>
      <c r="N6" s="23">
        <v>2009</v>
      </c>
      <c r="O6" s="23">
        <v>2010</v>
      </c>
      <c r="P6" s="23">
        <v>2011</v>
      </c>
      <c r="Q6" s="23">
        <v>2012</v>
      </c>
      <c r="R6" s="72" t="s">
        <v>34</v>
      </c>
      <c r="S6" s="73"/>
      <c r="T6" s="2"/>
      <c r="U6" s="2"/>
    </row>
    <row r="7" spans="1:21" ht="21" customHeight="1">
      <c r="A7" s="71"/>
      <c r="B7" s="67"/>
      <c r="C7" s="68"/>
      <c r="D7" s="68"/>
      <c r="E7" s="68"/>
      <c r="F7" s="69"/>
      <c r="G7" s="24"/>
      <c r="H7" s="4">
        <v>31786585.4</v>
      </c>
      <c r="I7" s="4">
        <v>40602667</v>
      </c>
      <c r="J7" s="5">
        <v>42352773</v>
      </c>
      <c r="K7" s="4">
        <v>44798969</v>
      </c>
      <c r="L7" s="4">
        <v>47424760</v>
      </c>
      <c r="M7" s="4">
        <v>49749909</v>
      </c>
      <c r="N7" s="4">
        <v>52189472</v>
      </c>
      <c r="O7" s="4">
        <v>54749096</v>
      </c>
      <c r="P7" s="4">
        <v>57434707</v>
      </c>
      <c r="Q7" s="4">
        <v>60252525</v>
      </c>
      <c r="R7" s="74" t="s">
        <v>4</v>
      </c>
      <c r="S7" s="76" t="s">
        <v>5</v>
      </c>
      <c r="T7" s="2"/>
      <c r="U7" s="2"/>
    </row>
    <row r="8" spans="1:21" ht="57.75" customHeight="1" thickBot="1">
      <c r="A8" s="25"/>
      <c r="B8" s="7" t="s">
        <v>6</v>
      </c>
      <c r="C8" s="6" t="s">
        <v>3</v>
      </c>
      <c r="D8" s="6"/>
      <c r="E8" s="6" t="s">
        <v>28</v>
      </c>
      <c r="F8" s="6" t="s">
        <v>29</v>
      </c>
      <c r="G8" s="24"/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75"/>
      <c r="S8" s="77"/>
      <c r="T8" s="2"/>
      <c r="U8" s="2"/>
    </row>
    <row r="9" spans="1:21" ht="15" customHeight="1" thickBot="1">
      <c r="A9" s="39">
        <v>1</v>
      </c>
      <c r="B9" s="40">
        <v>2</v>
      </c>
      <c r="C9" s="40">
        <v>3</v>
      </c>
      <c r="D9" s="41">
        <v>4</v>
      </c>
      <c r="E9" s="40">
        <v>4</v>
      </c>
      <c r="F9" s="40" t="s">
        <v>30</v>
      </c>
      <c r="G9" s="20"/>
      <c r="H9" s="40">
        <v>6</v>
      </c>
      <c r="I9" s="40">
        <v>7</v>
      </c>
      <c r="J9" s="40">
        <v>8</v>
      </c>
      <c r="K9" s="40">
        <v>9</v>
      </c>
      <c r="L9" s="40">
        <v>10</v>
      </c>
      <c r="M9" s="40">
        <v>11</v>
      </c>
      <c r="N9" s="40">
        <v>12</v>
      </c>
      <c r="O9" s="40">
        <v>13</v>
      </c>
      <c r="P9" s="40">
        <v>14</v>
      </c>
      <c r="Q9" s="40">
        <v>15</v>
      </c>
      <c r="R9" s="40" t="s">
        <v>33</v>
      </c>
      <c r="S9" s="42">
        <v>17</v>
      </c>
      <c r="T9" s="2"/>
      <c r="U9" s="2"/>
    </row>
    <row r="10" spans="1:21" ht="47.25" customHeight="1" thickBot="1">
      <c r="A10" s="8" t="s">
        <v>17</v>
      </c>
      <c r="B10" s="9" t="s">
        <v>35</v>
      </c>
      <c r="C10" s="10">
        <f aca="true" t="shared" si="0" ref="C10:Q10">C11+C17+C25</f>
        <v>3248513</v>
      </c>
      <c r="D10" s="10">
        <f t="shared" si="0"/>
        <v>0</v>
      </c>
      <c r="E10" s="10">
        <f t="shared" si="0"/>
        <v>1453882</v>
      </c>
      <c r="F10" s="10">
        <f t="shared" si="0"/>
        <v>4702395</v>
      </c>
      <c r="G10" s="10">
        <f t="shared" si="0"/>
        <v>0</v>
      </c>
      <c r="H10" s="10">
        <f>H11+H17+H25</f>
        <v>1459254.8</v>
      </c>
      <c r="I10" s="10">
        <f>I11+I17+I25</f>
        <v>562091</v>
      </c>
      <c r="J10" s="10">
        <f t="shared" si="0"/>
        <v>521916</v>
      </c>
      <c r="K10" s="10">
        <f t="shared" si="0"/>
        <v>493216</v>
      </c>
      <c r="L10" s="10">
        <f t="shared" si="0"/>
        <v>493216</v>
      </c>
      <c r="M10" s="10">
        <f t="shared" si="0"/>
        <v>353778</v>
      </c>
      <c r="N10" s="10">
        <f t="shared" si="0"/>
        <v>263000</v>
      </c>
      <c r="O10" s="10">
        <f t="shared" si="0"/>
        <v>263000</v>
      </c>
      <c r="P10" s="10">
        <f t="shared" si="0"/>
        <v>130000</v>
      </c>
      <c r="Q10" s="10">
        <f t="shared" si="0"/>
        <v>130000</v>
      </c>
      <c r="R10" s="10">
        <f>R11+R17+R24</f>
        <v>3243140.2</v>
      </c>
      <c r="S10" s="11">
        <f>R10/$H$7*100</f>
        <v>10.202858089941302</v>
      </c>
      <c r="T10" s="2"/>
      <c r="U10" s="2"/>
    </row>
    <row r="11" spans="1:21" ht="21.75" customHeight="1">
      <c r="A11" s="43" t="s">
        <v>18</v>
      </c>
      <c r="B11" s="44" t="s">
        <v>36</v>
      </c>
      <c r="C11" s="45">
        <f aca="true" t="shared" si="1" ref="C11:R11">SUM(C12:C16)</f>
        <v>2976300</v>
      </c>
      <c r="D11" s="45">
        <f t="shared" si="1"/>
        <v>0</v>
      </c>
      <c r="E11" s="45">
        <f t="shared" si="1"/>
        <v>361982</v>
      </c>
      <c r="F11" s="45">
        <f t="shared" si="1"/>
        <v>3338282</v>
      </c>
      <c r="G11" s="45">
        <f t="shared" si="1"/>
        <v>0</v>
      </c>
      <c r="H11" s="45">
        <f t="shared" si="1"/>
        <v>385460</v>
      </c>
      <c r="I11" s="45">
        <f t="shared" si="1"/>
        <v>457856</v>
      </c>
      <c r="J11" s="45">
        <f t="shared" si="1"/>
        <v>457856</v>
      </c>
      <c r="K11" s="45">
        <f t="shared" si="1"/>
        <v>457856</v>
      </c>
      <c r="L11" s="45">
        <f t="shared" si="1"/>
        <v>457856</v>
      </c>
      <c r="M11" s="45">
        <f t="shared" si="1"/>
        <v>335398</v>
      </c>
      <c r="N11" s="45">
        <f t="shared" si="1"/>
        <v>263000</v>
      </c>
      <c r="O11" s="45">
        <f t="shared" si="1"/>
        <v>263000</v>
      </c>
      <c r="P11" s="45">
        <f t="shared" si="1"/>
        <v>130000</v>
      </c>
      <c r="Q11" s="45">
        <f t="shared" si="1"/>
        <v>130000</v>
      </c>
      <c r="R11" s="45">
        <f t="shared" si="1"/>
        <v>2952822</v>
      </c>
      <c r="S11" s="46"/>
      <c r="T11" s="2"/>
      <c r="U11" s="2"/>
    </row>
    <row r="12" spans="1:21" ht="16.5" customHeight="1">
      <c r="A12" s="26">
        <v>1</v>
      </c>
      <c r="B12" s="51" t="s">
        <v>19</v>
      </c>
      <c r="C12" s="12">
        <v>1064000</v>
      </c>
      <c r="D12" s="12"/>
      <c r="E12" s="12">
        <v>0</v>
      </c>
      <c r="F12" s="12">
        <f>C12+E12</f>
        <v>1064000</v>
      </c>
      <c r="G12" s="24"/>
      <c r="H12" s="12">
        <v>133000</v>
      </c>
      <c r="I12" s="12">
        <v>133000</v>
      </c>
      <c r="J12" s="12">
        <v>133000</v>
      </c>
      <c r="K12" s="12">
        <v>133000</v>
      </c>
      <c r="L12" s="12">
        <v>133000</v>
      </c>
      <c r="M12" s="12">
        <v>133000</v>
      </c>
      <c r="N12" s="12">
        <v>133000</v>
      </c>
      <c r="O12" s="12">
        <v>133000</v>
      </c>
      <c r="P12" s="12">
        <v>0</v>
      </c>
      <c r="Q12" s="12">
        <v>0</v>
      </c>
      <c r="R12" s="12">
        <f>F12-H12</f>
        <v>931000</v>
      </c>
      <c r="S12" s="27">
        <f aca="true" t="shared" si="2" ref="S12:S25">R12/$H$7*100</f>
        <v>2.9289084948394617</v>
      </c>
      <c r="T12" s="2"/>
      <c r="U12" s="2"/>
    </row>
    <row r="13" spans="1:21" ht="27.75" customHeight="1">
      <c r="A13" s="28">
        <v>2</v>
      </c>
      <c r="B13" s="52" t="s">
        <v>31</v>
      </c>
      <c r="C13" s="14">
        <v>1300000</v>
      </c>
      <c r="D13" s="14"/>
      <c r="E13" s="12">
        <v>0</v>
      </c>
      <c r="F13" s="12">
        <f>C13+E13</f>
        <v>1300000</v>
      </c>
      <c r="G13" s="24"/>
      <c r="H13" s="14">
        <v>130000</v>
      </c>
      <c r="I13" s="14">
        <v>130000</v>
      </c>
      <c r="J13" s="14">
        <v>130000</v>
      </c>
      <c r="K13" s="14">
        <v>130000</v>
      </c>
      <c r="L13" s="14">
        <v>130000</v>
      </c>
      <c r="M13" s="14">
        <v>130000</v>
      </c>
      <c r="N13" s="14">
        <v>130000</v>
      </c>
      <c r="O13" s="14">
        <v>130000</v>
      </c>
      <c r="P13" s="14">
        <v>130000</v>
      </c>
      <c r="Q13" s="14">
        <v>130000</v>
      </c>
      <c r="R13" s="12">
        <f>F13-H13</f>
        <v>1170000</v>
      </c>
      <c r="S13" s="29">
        <f t="shared" si="2"/>
        <v>3.6807980010334798</v>
      </c>
      <c r="T13" s="2"/>
      <c r="U13" s="2"/>
    </row>
    <row r="14" spans="1:21" ht="27" customHeight="1">
      <c r="A14" s="28">
        <v>3</v>
      </c>
      <c r="B14" s="52" t="s">
        <v>32</v>
      </c>
      <c r="C14" s="14">
        <v>400000</v>
      </c>
      <c r="D14" s="14"/>
      <c r="E14" s="12">
        <v>0</v>
      </c>
      <c r="F14" s="12">
        <f>C14+E14</f>
        <v>400000</v>
      </c>
      <c r="G14" s="24"/>
      <c r="H14" s="14">
        <v>80000</v>
      </c>
      <c r="I14" s="14">
        <v>80000</v>
      </c>
      <c r="J14" s="14">
        <v>80000</v>
      </c>
      <c r="K14" s="14">
        <v>80000</v>
      </c>
      <c r="L14" s="14">
        <v>80000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2">
        <f>F14-H14</f>
        <v>320000</v>
      </c>
      <c r="S14" s="29">
        <f t="shared" si="2"/>
        <v>1.006713983188644</v>
      </c>
      <c r="T14" s="2"/>
      <c r="U14" s="2"/>
    </row>
    <row r="15" spans="1:21" ht="41.25" customHeight="1">
      <c r="A15" s="25">
        <v>4</v>
      </c>
      <c r="B15" s="53" t="s">
        <v>21</v>
      </c>
      <c r="C15" s="37">
        <v>212300</v>
      </c>
      <c r="D15" s="15"/>
      <c r="E15" s="21">
        <v>0</v>
      </c>
      <c r="F15" s="14">
        <f>C15+E15</f>
        <v>212300</v>
      </c>
      <c r="G15" s="24"/>
      <c r="H15" s="15">
        <v>42460</v>
      </c>
      <c r="I15" s="15">
        <v>42460</v>
      </c>
      <c r="J15" s="15">
        <v>42460</v>
      </c>
      <c r="K15" s="15">
        <v>42460</v>
      </c>
      <c r="L15" s="15">
        <v>42460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21">
        <f>F15-H15</f>
        <v>169840</v>
      </c>
      <c r="S15" s="38">
        <f t="shared" si="2"/>
        <v>0.5343134465773729</v>
      </c>
      <c r="T15" s="2"/>
      <c r="U15" s="2"/>
    </row>
    <row r="16" spans="1:21" ht="44.25" customHeight="1" thickBot="1">
      <c r="A16" s="30">
        <v>5</v>
      </c>
      <c r="B16" s="47" t="s">
        <v>37</v>
      </c>
      <c r="C16" s="34">
        <v>0</v>
      </c>
      <c r="D16" s="32"/>
      <c r="E16" s="34">
        <v>361982</v>
      </c>
      <c r="F16" s="34">
        <v>361982</v>
      </c>
      <c r="G16" s="48"/>
      <c r="H16" s="32"/>
      <c r="I16" s="32">
        <v>72396</v>
      </c>
      <c r="J16" s="32">
        <v>72396</v>
      </c>
      <c r="K16" s="32">
        <v>72396</v>
      </c>
      <c r="L16" s="32">
        <v>72396</v>
      </c>
      <c r="M16" s="32">
        <v>72398</v>
      </c>
      <c r="N16" s="32"/>
      <c r="O16" s="32"/>
      <c r="P16" s="32"/>
      <c r="Q16" s="32"/>
      <c r="R16" s="34">
        <f>F16-H16</f>
        <v>361982</v>
      </c>
      <c r="S16" s="36">
        <f t="shared" si="2"/>
        <v>1.1387885658205994</v>
      </c>
      <c r="T16" s="2"/>
      <c r="U16" s="2"/>
    </row>
    <row r="17" spans="1:21" ht="20.25" customHeight="1" thickBot="1">
      <c r="A17" s="58" t="s">
        <v>20</v>
      </c>
      <c r="B17" s="59" t="s">
        <v>22</v>
      </c>
      <c r="C17" s="60">
        <f>SUM(C18:C23)</f>
        <v>272213</v>
      </c>
      <c r="D17" s="60">
        <f>SUM(D18:D23)</f>
        <v>0</v>
      </c>
      <c r="E17" s="60">
        <f>SUM(E18:E23)</f>
        <v>91900</v>
      </c>
      <c r="F17" s="60">
        <f aca="true" t="shared" si="3" ref="F17:F22">SUM(C17:E17)</f>
        <v>364113</v>
      </c>
      <c r="G17" s="61"/>
      <c r="H17" s="60">
        <f aca="true" t="shared" si="4" ref="H17:R17">SUM(H18:H23)</f>
        <v>73794.79999999999</v>
      </c>
      <c r="I17" s="60">
        <f t="shared" si="4"/>
        <v>104235</v>
      </c>
      <c r="J17" s="60">
        <f t="shared" si="4"/>
        <v>64060</v>
      </c>
      <c r="K17" s="60">
        <f t="shared" si="4"/>
        <v>35360</v>
      </c>
      <c r="L17" s="60">
        <f t="shared" si="4"/>
        <v>35360</v>
      </c>
      <c r="M17" s="60">
        <f t="shared" si="4"/>
        <v>18380</v>
      </c>
      <c r="N17" s="60">
        <f t="shared" si="4"/>
        <v>0</v>
      </c>
      <c r="O17" s="60">
        <f t="shared" si="4"/>
        <v>0</v>
      </c>
      <c r="P17" s="60">
        <f t="shared" si="4"/>
        <v>0</v>
      </c>
      <c r="Q17" s="60">
        <f t="shared" si="4"/>
        <v>0</v>
      </c>
      <c r="R17" s="60">
        <f t="shared" si="4"/>
        <v>290318.2</v>
      </c>
      <c r="S17" s="62">
        <f t="shared" si="2"/>
        <v>0.913335598481742</v>
      </c>
      <c r="T17" s="2"/>
      <c r="U17" s="2"/>
    </row>
    <row r="18" spans="1:21" ht="24" customHeight="1">
      <c r="A18" s="26">
        <v>1</v>
      </c>
      <c r="B18" s="16" t="s">
        <v>23</v>
      </c>
      <c r="C18" s="12">
        <v>60263</v>
      </c>
      <c r="D18" s="12"/>
      <c r="E18" s="12">
        <v>0</v>
      </c>
      <c r="F18" s="12">
        <f t="shared" si="3"/>
        <v>60263</v>
      </c>
      <c r="G18" s="24"/>
      <c r="H18" s="12">
        <v>20088</v>
      </c>
      <c r="I18" s="12">
        <v>40175</v>
      </c>
      <c r="J18" s="12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2">
        <f aca="true" t="shared" si="5" ref="R18:R24">F18-H18</f>
        <v>40175</v>
      </c>
      <c r="S18" s="27">
        <f t="shared" si="2"/>
        <v>0.12638979460813682</v>
      </c>
      <c r="T18" s="2"/>
      <c r="U18" s="2"/>
    </row>
    <row r="19" spans="1:21" ht="27.75" customHeight="1">
      <c r="A19" s="28">
        <v>2</v>
      </c>
      <c r="B19" s="13" t="s">
        <v>24</v>
      </c>
      <c r="C19" s="14">
        <v>86100</v>
      </c>
      <c r="D19" s="18"/>
      <c r="E19" s="14">
        <v>0</v>
      </c>
      <c r="F19" s="12">
        <f t="shared" si="3"/>
        <v>86100</v>
      </c>
      <c r="G19" s="24"/>
      <c r="H19" s="18">
        <v>28700</v>
      </c>
      <c r="I19" s="18">
        <v>28700</v>
      </c>
      <c r="J19" s="18">
        <v>28700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2">
        <f t="shared" si="5"/>
        <v>57400</v>
      </c>
      <c r="S19" s="29">
        <f t="shared" si="2"/>
        <v>0.18057932073446303</v>
      </c>
      <c r="T19" s="2"/>
      <c r="U19" s="2"/>
    </row>
    <row r="20" spans="1:21" ht="51" customHeight="1">
      <c r="A20" s="28">
        <v>3</v>
      </c>
      <c r="B20" s="13" t="s">
        <v>25</v>
      </c>
      <c r="C20" s="14">
        <v>16500</v>
      </c>
      <c r="D20" s="18"/>
      <c r="E20" s="14">
        <v>0</v>
      </c>
      <c r="F20" s="12">
        <f t="shared" si="3"/>
        <v>16500</v>
      </c>
      <c r="G20" s="24"/>
      <c r="H20" s="18">
        <v>3137.2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2">
        <f t="shared" si="5"/>
        <v>13362.8</v>
      </c>
      <c r="S20" s="29">
        <f t="shared" si="2"/>
        <v>0.04203911754547879</v>
      </c>
      <c r="T20" s="2"/>
      <c r="U20" s="2"/>
    </row>
    <row r="21" spans="1:21" ht="39" customHeight="1">
      <c r="A21" s="28">
        <v>4</v>
      </c>
      <c r="B21" s="13" t="s">
        <v>26</v>
      </c>
      <c r="C21" s="14">
        <v>24450</v>
      </c>
      <c r="D21" s="18"/>
      <c r="E21" s="14">
        <v>0</v>
      </c>
      <c r="F21" s="12">
        <f t="shared" si="3"/>
        <v>24450</v>
      </c>
      <c r="G21" s="24"/>
      <c r="H21" s="18">
        <v>4889.6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2">
        <f t="shared" si="5"/>
        <v>19560.4</v>
      </c>
      <c r="S21" s="29">
        <f t="shared" si="2"/>
        <v>0.061536650614884864</v>
      </c>
      <c r="T21" s="2"/>
      <c r="U21" s="2"/>
    </row>
    <row r="22" spans="1:21" ht="30" customHeight="1">
      <c r="A22" s="25">
        <v>5</v>
      </c>
      <c r="B22" s="7" t="s">
        <v>27</v>
      </c>
      <c r="C22" s="15">
        <v>84900</v>
      </c>
      <c r="D22" s="49"/>
      <c r="E22" s="37">
        <v>0</v>
      </c>
      <c r="F22" s="21">
        <f t="shared" si="3"/>
        <v>84900</v>
      </c>
      <c r="G22" s="24"/>
      <c r="H22" s="50">
        <v>16980</v>
      </c>
      <c r="I22" s="50">
        <v>16980</v>
      </c>
      <c r="J22" s="50">
        <v>16980</v>
      </c>
      <c r="K22" s="50">
        <v>16980</v>
      </c>
      <c r="L22" s="50">
        <v>16980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21">
        <f t="shared" si="5"/>
        <v>67920</v>
      </c>
      <c r="S22" s="38">
        <f t="shared" si="2"/>
        <v>0.21367504293178974</v>
      </c>
      <c r="T22" s="2"/>
      <c r="U22" s="2"/>
    </row>
    <row r="23" spans="1:19" ht="18.75" customHeight="1" thickBot="1">
      <c r="A23" s="30">
        <v>6</v>
      </c>
      <c r="B23" s="31" t="s">
        <v>39</v>
      </c>
      <c r="C23" s="32">
        <v>0</v>
      </c>
      <c r="D23" s="33"/>
      <c r="E23" s="34">
        <v>91900</v>
      </c>
      <c r="F23" s="34">
        <v>91900</v>
      </c>
      <c r="G23" s="48"/>
      <c r="H23" s="35">
        <v>0</v>
      </c>
      <c r="I23" s="35">
        <v>18380</v>
      </c>
      <c r="J23" s="35">
        <v>18380</v>
      </c>
      <c r="K23" s="35">
        <v>18380</v>
      </c>
      <c r="L23" s="35">
        <v>18380</v>
      </c>
      <c r="M23" s="35">
        <v>18380</v>
      </c>
      <c r="N23" s="32">
        <v>0</v>
      </c>
      <c r="O23" s="32">
        <v>0</v>
      </c>
      <c r="P23" s="32">
        <v>0</v>
      </c>
      <c r="Q23" s="32">
        <v>0</v>
      </c>
      <c r="R23" s="34">
        <f t="shared" si="5"/>
        <v>91900</v>
      </c>
      <c r="S23" s="36">
        <f t="shared" si="2"/>
        <v>0.28911567204698874</v>
      </c>
    </row>
    <row r="24" spans="1:21" ht="20.25" customHeight="1" thickBot="1">
      <c r="A24" s="54" t="s">
        <v>40</v>
      </c>
      <c r="B24" s="55" t="s">
        <v>41</v>
      </c>
      <c r="C24" s="56">
        <f>C25</f>
        <v>0</v>
      </c>
      <c r="D24" s="56">
        <f aca="true" t="shared" si="6" ref="D24:Q24">D25</f>
        <v>0</v>
      </c>
      <c r="E24" s="56">
        <f t="shared" si="6"/>
        <v>1000000</v>
      </c>
      <c r="F24" s="56">
        <f t="shared" si="6"/>
        <v>1000000</v>
      </c>
      <c r="G24" s="56">
        <f t="shared" si="6"/>
        <v>0</v>
      </c>
      <c r="H24" s="56">
        <f>H25</f>
        <v>1000000</v>
      </c>
      <c r="I24" s="56">
        <f>I25</f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56">
        <f t="shared" si="6"/>
        <v>0</v>
      </c>
      <c r="R24" s="56">
        <f t="shared" si="5"/>
        <v>0</v>
      </c>
      <c r="S24" s="57">
        <f t="shared" si="2"/>
        <v>0</v>
      </c>
      <c r="T24" s="2"/>
      <c r="U24" s="2"/>
    </row>
    <row r="25" spans="1:21" ht="56.25" customHeight="1" thickBot="1">
      <c r="A25" s="30">
        <v>1</v>
      </c>
      <c r="B25" s="31" t="s">
        <v>42</v>
      </c>
      <c r="C25" s="32">
        <v>0</v>
      </c>
      <c r="D25" s="33"/>
      <c r="E25" s="34">
        <v>1000000</v>
      </c>
      <c r="F25" s="34">
        <v>1000000</v>
      </c>
      <c r="G25" s="48"/>
      <c r="H25" s="35">
        <v>1000000</v>
      </c>
      <c r="I25" s="35"/>
      <c r="J25" s="35"/>
      <c r="K25" s="35"/>
      <c r="L25" s="35"/>
      <c r="M25" s="35"/>
      <c r="N25" s="32"/>
      <c r="O25" s="32"/>
      <c r="P25" s="32"/>
      <c r="Q25" s="32"/>
      <c r="R25" s="34">
        <f>F25-H25</f>
        <v>0</v>
      </c>
      <c r="S25" s="36">
        <f t="shared" si="2"/>
        <v>0</v>
      </c>
      <c r="T25" s="2"/>
      <c r="U25" s="2"/>
    </row>
    <row r="26" spans="1:21" ht="18" customHeight="1">
      <c r="A26" s="2"/>
      <c r="B26" s="2"/>
      <c r="C26" s="2"/>
      <c r="D26" s="2"/>
      <c r="E26" s="2"/>
      <c r="F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2:21" ht="12.75"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2.75">
      <c r="A28" s="19"/>
      <c r="B28" s="19"/>
      <c r="C28" s="19"/>
      <c r="D28" s="19"/>
      <c r="E28" s="19"/>
      <c r="F28" s="19"/>
      <c r="H28" s="19"/>
      <c r="I28" s="19"/>
      <c r="J28" s="19"/>
      <c r="K28" s="19"/>
      <c r="L28" s="19"/>
      <c r="M28" s="19"/>
      <c r="N28" s="19"/>
      <c r="O28" s="2" t="s">
        <v>43</v>
      </c>
      <c r="P28" s="2"/>
      <c r="Q28" s="2"/>
      <c r="R28" s="2"/>
      <c r="S28" s="19"/>
      <c r="T28" s="19"/>
      <c r="U28" s="19"/>
    </row>
    <row r="29" spans="1:21" ht="14.25" customHeight="1">
      <c r="A29" s="19"/>
      <c r="B29" s="19"/>
      <c r="C29" s="19"/>
      <c r="D29" s="19"/>
      <c r="E29" s="19"/>
      <c r="F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2.75">
      <c r="A30" s="19"/>
      <c r="B30" s="19"/>
      <c r="C30" s="19"/>
      <c r="D30" s="19"/>
      <c r="E30" s="19"/>
      <c r="F30" s="19"/>
      <c r="H30" s="19"/>
      <c r="I30" s="19"/>
      <c r="J30" s="19"/>
      <c r="K30" s="19"/>
      <c r="L30" s="19"/>
      <c r="M30" s="19"/>
      <c r="N30" s="19"/>
      <c r="O30" s="63" t="s">
        <v>44</v>
      </c>
      <c r="P30" s="63"/>
      <c r="Q30" s="63"/>
      <c r="R30" s="63"/>
      <c r="S30" s="19"/>
      <c r="T30" s="19"/>
      <c r="U30" s="19"/>
    </row>
    <row r="31" spans="1:21" ht="12.75">
      <c r="A31" s="19"/>
      <c r="B31" s="19"/>
      <c r="C31" s="19"/>
      <c r="D31" s="19"/>
      <c r="E31" s="19"/>
      <c r="F31" s="19"/>
      <c r="H31" s="19"/>
      <c r="I31" s="19"/>
      <c r="J31" s="19"/>
      <c r="N31" s="19"/>
      <c r="O31" s="19"/>
      <c r="P31" s="19"/>
      <c r="Q31" s="19"/>
      <c r="R31" s="19"/>
      <c r="S31" s="19"/>
      <c r="T31" s="19"/>
      <c r="U31" s="19"/>
    </row>
    <row r="32" spans="1:21" ht="21" customHeight="1">
      <c r="A32" s="19"/>
      <c r="B32" s="19"/>
      <c r="C32" s="19"/>
      <c r="D32" s="19"/>
      <c r="E32" s="19"/>
      <c r="F32" s="19"/>
      <c r="H32" s="19"/>
      <c r="I32" s="19"/>
      <c r="J32" s="19"/>
      <c r="N32" s="19"/>
      <c r="O32" s="19"/>
      <c r="P32" s="19"/>
      <c r="Q32" s="19"/>
      <c r="R32" s="19"/>
      <c r="S32" s="19"/>
      <c r="T32" s="19"/>
      <c r="U32" s="19"/>
    </row>
    <row r="33" spans="1:21" ht="12.75">
      <c r="A33" s="19"/>
      <c r="B33" s="19"/>
      <c r="C33" s="19"/>
      <c r="D33" s="19"/>
      <c r="E33" s="19"/>
      <c r="F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ht="12.75">
      <c r="A34" s="19"/>
    </row>
    <row r="35" spans="15:19" ht="12.75">
      <c r="O35" s="19"/>
      <c r="P35" s="19"/>
      <c r="Q35" s="19"/>
      <c r="R35" s="19"/>
      <c r="S35" s="19"/>
    </row>
    <row r="36" spans="1:19" ht="12.75">
      <c r="A36" s="19"/>
      <c r="B36" s="19"/>
      <c r="C36" s="19"/>
      <c r="D36" s="19"/>
      <c r="E36" s="19"/>
      <c r="F36" s="19"/>
      <c r="H36" s="19"/>
      <c r="I36" s="19"/>
      <c r="J36" s="19"/>
      <c r="O36" s="19"/>
      <c r="P36" s="19"/>
      <c r="Q36" s="19"/>
      <c r="R36" s="19"/>
      <c r="S36" s="19"/>
    </row>
    <row r="37" spans="1:12" ht="12.75">
      <c r="A37" s="19"/>
      <c r="B37" s="19"/>
      <c r="C37" s="19"/>
      <c r="D37" s="19"/>
      <c r="E37" s="19"/>
      <c r="F37" s="19"/>
      <c r="H37" s="19"/>
      <c r="I37" s="19"/>
      <c r="J37" s="19"/>
      <c r="K37" s="19"/>
      <c r="L37" s="19"/>
    </row>
    <row r="38" ht="12.75">
      <c r="A38" s="19"/>
    </row>
  </sheetData>
  <mergeCells count="6">
    <mergeCell ref="O30:R30"/>
    <mergeCell ref="B6:F7"/>
    <mergeCell ref="A6:A7"/>
    <mergeCell ref="R6:S6"/>
    <mergeCell ref="R7:R8"/>
    <mergeCell ref="S7:S8"/>
  </mergeCells>
  <printOptions horizontalCentered="1"/>
  <pageMargins left="0.7874015748031497" right="0.7874015748031497" top="0.3937007874015748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2003-08-28T12:38:37Z</cp:lastPrinted>
  <dcterms:created xsi:type="dcterms:W3CDTF">2002-10-18T08:15:55Z</dcterms:created>
  <dcterms:modified xsi:type="dcterms:W3CDTF">2003-08-28T12:39:58Z</dcterms:modified>
  <cp:category/>
  <cp:version/>
  <cp:contentType/>
  <cp:contentStatus/>
</cp:coreProperties>
</file>