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Wydatki rzadowe 2006" sheetId="1" r:id="rId1"/>
  </sheets>
  <definedNames>
    <definedName name="_xlnm.Print_Area" localSheetId="0">'Wydatki rzadowe 2006'!#REF!</definedName>
  </definedNames>
  <calcPr fullCalcOnLoad="1"/>
</workbook>
</file>

<file path=xl/sharedStrings.xml><?xml version="1.0" encoding="utf-8"?>
<sst xmlns="http://schemas.openxmlformats.org/spreadsheetml/2006/main" count="196" uniqueCount="119">
  <si>
    <t>Wydatki na zadania z zakresu administracji rządowej 2006r</t>
  </si>
  <si>
    <t>Nazwa jednostki - zadania</t>
  </si>
  <si>
    <t>Klasyfikacja budżetowa</t>
  </si>
  <si>
    <t>Plan pierwotny</t>
  </si>
  <si>
    <t>Plan po zmianach</t>
  </si>
  <si>
    <t>Realizacja</t>
  </si>
  <si>
    <t>% realizacji</t>
  </si>
  <si>
    <t>Dział</t>
  </si>
  <si>
    <t>Rozdział</t>
  </si>
  <si>
    <t>Paragraf</t>
  </si>
  <si>
    <t>Rolnictwo i łowiectwo</t>
  </si>
  <si>
    <t>010</t>
  </si>
  <si>
    <t>Prace geodezyjno - urządzeniowe na potrzeby rolnictwa</t>
  </si>
  <si>
    <t>01005</t>
  </si>
  <si>
    <t>Zakup usług pozostałych</t>
  </si>
  <si>
    <t>4300</t>
  </si>
  <si>
    <t xml:space="preserve">Gospodarka mieszkaniowa </t>
  </si>
  <si>
    <t>700</t>
  </si>
  <si>
    <t>Gospodarka gruntami i nieruchomościami</t>
  </si>
  <si>
    <t>70005</t>
  </si>
  <si>
    <t>Kary i odszkodowania wypłacane na rzecz osób fizycznych</t>
  </si>
  <si>
    <t>4590</t>
  </si>
  <si>
    <t>Koszty postępowania sądowego i prokuratorskiego</t>
  </si>
  <si>
    <t>4610</t>
  </si>
  <si>
    <t>Działalność usługowa</t>
  </si>
  <si>
    <t>710</t>
  </si>
  <si>
    <t>Prace geodezyjne i kartograficzne  /nieinwestycyjne/</t>
  </si>
  <si>
    <t>71013</t>
  </si>
  <si>
    <t>Opracowania geodezyjne i kartograficzne</t>
  </si>
  <si>
    <t>71014</t>
  </si>
  <si>
    <t>Nadzór budowlany</t>
  </si>
  <si>
    <t>71015</t>
  </si>
  <si>
    <t>Wynagrodzenia osobowe pracowników</t>
  </si>
  <si>
    <t>4010</t>
  </si>
  <si>
    <t>Wynagrodzenia osobowe członków korpusu służby cywilnej</t>
  </si>
  <si>
    <t>4020</t>
  </si>
  <si>
    <t>Dodatkowe wynagrodzenie roczne</t>
  </si>
  <si>
    <t>4040</t>
  </si>
  <si>
    <t>Składki na ubezpieczenia społeczne</t>
  </si>
  <si>
    <t>4110</t>
  </si>
  <si>
    <t>Składki na Fundusz Pracy</t>
  </si>
  <si>
    <t>4120</t>
  </si>
  <si>
    <t>Zakup materiałów i wyposażenia</t>
  </si>
  <si>
    <t>4210</t>
  </si>
  <si>
    <t>Podróże służbowe krajowe</t>
  </si>
  <si>
    <t>4410</t>
  </si>
  <si>
    <t>Odpisy na zakładowy fundusz świadczeń socjalnych</t>
  </si>
  <si>
    <t>4440</t>
  </si>
  <si>
    <t>Wydatki na zakupy inwestycyjne j.b.</t>
  </si>
  <si>
    <t>6060</t>
  </si>
  <si>
    <t>Administracja publiczna</t>
  </si>
  <si>
    <t>750</t>
  </si>
  <si>
    <t>Urzędy wojewódzkie</t>
  </si>
  <si>
    <t>75011</t>
  </si>
  <si>
    <t>Komisje poborowe</t>
  </si>
  <si>
    <t>75045</t>
  </si>
  <si>
    <t>Różne wydatki na rzecz osób fizycznych</t>
  </si>
  <si>
    <t>Wynagrodzenia bezosobowe</t>
  </si>
  <si>
    <t>4170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</si>
  <si>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</si>
  <si>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wojewódzkie</t>
  </si>
  <si>
    <t>Bezpieczeństwo publiczne i ochrona przeciwpożarowa</t>
  </si>
  <si>
    <t>754</t>
  </si>
  <si>
    <t>Komendy powiatowe                            Państwowej Straży Pożarnej</t>
  </si>
  <si>
    <t>75411</t>
  </si>
  <si>
    <t>Wydatki osobowe niezaliczone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</si>
  <si>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</si>
  <si>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</si>
  <si>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</si>
  <si>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Składki na ubezpieczenie społeczne</t>
  </si>
  <si>
    <t>Równoważniki pieniężne i ekwiwalenty dla żołnierzy i funkcjonariuszy</t>
  </si>
  <si>
    <t>Zakup środków żywności</t>
  </si>
  <si>
    <t>Zakup leków, materiałów medycznych</t>
  </si>
  <si>
    <t>4230</t>
  </si>
  <si>
    <t>Zakup pomocy naukowych, dydaktycznych i książek</t>
  </si>
  <si>
    <t>4240</t>
  </si>
  <si>
    <t>Zakup energii</t>
  </si>
  <si>
    <t>Zakup usług remontowych</t>
  </si>
  <si>
    <t>Zakup usług zdrowotnych</t>
  </si>
  <si>
    <t>4280</t>
  </si>
  <si>
    <t>Opłaty za usługi internetowe</t>
  </si>
  <si>
    <t>4350</t>
  </si>
  <si>
    <t>Różne opłaty i składki</t>
  </si>
  <si>
    <t>4430</t>
  </si>
  <si>
    <t>Podatek od nieruchomości</t>
  </si>
  <si>
    <t>4480</t>
  </si>
  <si>
    <t>Opłaty na rzecz budżetów j.s.t.</t>
  </si>
  <si>
    <t>4520</t>
  </si>
  <si>
    <t>Obrona cywilna</t>
  </si>
  <si>
    <t>75414</t>
  </si>
  <si>
    <t>Ochrona zdrowia</t>
  </si>
  <si>
    <t>851</t>
  </si>
  <si>
    <t>Ratownictwo medyczne</t>
  </si>
  <si>
    <t>Meteriały i wyposażenie</t>
  </si>
  <si>
    <t>Dotacje celowe z budżetu na finansowanie lub dofinansowanie kosztów realizacji inwestycji i zakupów inwestycyjnych innych jednostek sektora fin.publicznych</t>
  </si>
  <si>
    <t xml:space="preserve">Składki na ubezp.zdrowotne oraz świadczenia dla osób nie objętych obowiązkiem ubezpieczenia zdrowotnego </t>
  </si>
  <si>
    <t>85156</t>
  </si>
  <si>
    <t>Składki na ubezpieczenia zdrowotne</t>
  </si>
  <si>
    <t>4130</t>
  </si>
  <si>
    <t>Pomoc społeczna</t>
  </si>
  <si>
    <t>852</t>
  </si>
  <si>
    <t xml:space="preserve">Ośrodki wsparcia </t>
  </si>
  <si>
    <t>85203</t>
  </si>
  <si>
    <t>Składki na ubezp.społeczne</t>
  </si>
  <si>
    <t>Odpisy na ZFŚS</t>
  </si>
  <si>
    <t>4220</t>
  </si>
  <si>
    <t>4260</t>
  </si>
  <si>
    <t>4270</t>
  </si>
  <si>
    <t>Pozostałe zadania w zakresie polityki społecznej</t>
  </si>
  <si>
    <t>853</t>
  </si>
  <si>
    <t>Zespoły do spraw orzekania                    o niepełnosprawności</t>
  </si>
  <si>
    <t>85321</t>
  </si>
  <si>
    <t>Ogółem wydatki</t>
  </si>
  <si>
    <t>Zarząd Powiatu Mławskiego</t>
  </si>
  <si>
    <t>1. Włodzimierz Wojnarowski............................</t>
  </si>
  <si>
    <t>2. Barbara Gutowska.......................................</t>
  </si>
  <si>
    <t>3. Kazimierz Boćkowski...................................</t>
  </si>
  <si>
    <t>4. Józef Kanowski...........................................</t>
  </si>
  <si>
    <t>5. Ireneusz Andrzej Józefski.............................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</si>
</sst>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4"/>
      <color indexed="8"/>
      <name val="Arial CE"/>
      <family val="2"/>
    </font>
    <font>
      <sz val="12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1"/>
      <name val="Arial CE"/>
      <family val="2"/>
    </font>
    <font>
      <b/>
      <i/>
      <sz val="11"/>
      <color indexed="8"/>
      <name val="Arial CE"/>
      <family val="2"/>
    </font>
    <font>
      <sz val="10"/>
      <name val="Arial CE"/>
      <family val="0"/>
    </font>
    <font>
      <b/>
      <sz val="12"/>
      <color indexed="8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b/>
      <i/>
      <sz val="12"/>
      <name val="Arial CE"/>
      <family val="2"/>
    </font>
    <font>
      <b/>
      <sz val="10"/>
      <color indexed="8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1"/>
      <color indexed="8"/>
      <name val="Arial CE"/>
      <family val="2"/>
    </font>
    <font>
      <i/>
      <sz val="12"/>
      <color indexed="8"/>
      <name val="Arial CE"/>
      <family val="2"/>
    </font>
    <font>
      <i/>
      <sz val="11"/>
      <color indexed="8"/>
      <name val="Arial CE"/>
      <family val="2"/>
    </font>
    <font>
      <b/>
      <i/>
      <u val="single"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4" fontId="6" fillId="0" borderId="1" xfId="0" applyNumberFormat="1" applyFont="1" applyBorder="1" applyAlignment="1" applyProtection="1">
      <alignment horizontal="center" vertical="center"/>
      <protection/>
    </xf>
    <xf numFmtId="4" fontId="6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0" xfId="0" applyBorder="1" applyAlignment="1">
      <alignment/>
    </xf>
    <xf numFmtId="4" fontId="6" fillId="0" borderId="2" xfId="0" applyNumberFormat="1" applyFont="1" applyBorder="1" applyAlignment="1" applyProtection="1">
      <alignment horizontal="center" vertical="center"/>
      <protection/>
    </xf>
    <xf numFmtId="4" fontId="6" fillId="0" borderId="2" xfId="0" applyNumberFormat="1" applyFont="1" applyBorder="1" applyAlignment="1" applyProtection="1">
      <alignment horizontal="center" vertical="center"/>
      <protection/>
    </xf>
    <xf numFmtId="4" fontId="3" fillId="0" borderId="2" xfId="0" applyNumberFormat="1" applyFont="1" applyBorder="1" applyAlignment="1" applyProtection="1">
      <alignment horizontal="center" vertical="center"/>
      <protection/>
    </xf>
    <xf numFmtId="4" fontId="6" fillId="0" borderId="2" xfId="0" applyNumberFormat="1" applyFont="1" applyBorder="1" applyAlignment="1" applyProtection="1">
      <alignment horizontal="center" vertical="center" wrapText="1"/>
      <protection/>
    </xf>
    <xf numFmtId="0" fontId="3" fillId="0" borderId="1" xfId="0" applyBorder="1" applyAlignment="1">
      <alignment/>
    </xf>
    <xf numFmtId="3" fontId="3" fillId="0" borderId="1" xfId="0" applyNumberFormat="1" applyBorder="1" applyAlignment="1">
      <alignment horizontal="center"/>
    </xf>
    <xf numFmtId="0" fontId="3" fillId="0" borderId="0" xfId="0" applyBorder="1" applyAlignment="1">
      <alignment/>
    </xf>
    <xf numFmtId="4" fontId="7" fillId="0" borderId="1" xfId="0" applyNumberFormat="1" applyBorder="1" applyAlignment="1">
      <alignment/>
    </xf>
    <xf numFmtId="4" fontId="7" fillId="0" borderId="1" xfId="0" applyNumberFormat="1" applyBorder="1" applyAlignment="1">
      <alignment horizontal="center"/>
    </xf>
    <xf numFmtId="4" fontId="3" fillId="0" borderId="1" xfId="0" applyNumberFormat="1" applyBorder="1" applyAlignment="1">
      <alignment/>
    </xf>
    <xf numFmtId="4" fontId="3" fillId="0" borderId="1" xfId="0" applyNumberForma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4" fontId="11" fillId="0" borderId="1" xfId="0" applyNumberFormat="1" applyBorder="1" applyAlignment="1">
      <alignment horizontal="left" wrapText="1"/>
    </xf>
    <xf numFmtId="4" fontId="11" fillId="0" borderId="1" xfId="0" applyNumberFormat="1" applyBorder="1" applyAlignment="1">
      <alignment horizontal="center"/>
    </xf>
    <xf numFmtId="4" fontId="12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 applyProtection="1">
      <alignment horizontal="right"/>
      <protection/>
    </xf>
    <xf numFmtId="4" fontId="3" fillId="0" borderId="1" xfId="0" applyNumberFormat="1" applyBorder="1" applyAlignment="1">
      <alignment horizontal="left"/>
    </xf>
    <xf numFmtId="4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 applyProtection="1">
      <alignment horizontal="right"/>
      <protection/>
    </xf>
    <xf numFmtId="4" fontId="7" fillId="0" borderId="1" xfId="0" applyNumberFormat="1" applyBorder="1" applyAlignment="1">
      <alignment wrapText="1"/>
    </xf>
    <xf numFmtId="4" fontId="14" fillId="0" borderId="1" xfId="0" applyNumberFormat="1" applyFont="1" applyBorder="1" applyAlignment="1">
      <alignment horizontal="right"/>
    </xf>
    <xf numFmtId="4" fontId="15" fillId="0" borderId="1" xfId="0" applyNumberFormat="1" applyBorder="1" applyAlignment="1">
      <alignment/>
    </xf>
    <xf numFmtId="4" fontId="3" fillId="0" borderId="1" xfId="0" applyNumberFormat="1" applyFont="1" applyBorder="1" applyAlignment="1" applyProtection="1">
      <alignment horizontal="left" wrapText="1"/>
      <protection/>
    </xf>
    <xf numFmtId="4" fontId="3" fillId="0" borderId="1" xfId="0" applyNumberFormat="1" applyFont="1" applyBorder="1" applyAlignment="1" applyProtection="1">
      <alignment horizontal="center"/>
      <protection/>
    </xf>
    <xf numFmtId="4" fontId="3" fillId="0" borderId="3" xfId="0" applyNumberFormat="1" applyFont="1" applyBorder="1" applyAlignment="1" applyProtection="1">
      <alignment horizontal="left" wrapText="1"/>
      <protection/>
    </xf>
    <xf numFmtId="4" fontId="3" fillId="0" borderId="4" xfId="0" applyNumberFormat="1" applyFont="1" applyBorder="1" applyAlignment="1" applyProtection="1">
      <alignment horizontal="left" wrapText="1"/>
      <protection/>
    </xf>
    <xf numFmtId="4" fontId="3" fillId="0" borderId="5" xfId="0" applyNumberFormat="1" applyFont="1" applyBorder="1" applyAlignment="1" applyProtection="1">
      <alignment horizontal="left" wrapText="1"/>
      <protection/>
    </xf>
    <xf numFmtId="4" fontId="10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3" fillId="0" borderId="1" xfId="0" applyNumberFormat="1" applyBorder="1" applyAlignment="1">
      <alignment horizontal="left" wrapText="1"/>
    </xf>
    <xf numFmtId="4" fontId="3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4" fontId="11" fillId="0" borderId="1" xfId="0" applyNumberFormat="1" applyBorder="1" applyAlignment="1">
      <alignment horizontal="left"/>
    </xf>
    <xf numFmtId="4" fontId="15" fillId="0" borderId="1" xfId="0" applyNumberFormat="1" applyBorder="1" applyAlignment="1">
      <alignment horizontal="center"/>
    </xf>
    <xf numFmtId="4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3" fillId="0" borderId="1" xfId="0" applyNumberFormat="1" applyBorder="1" applyAlignment="1">
      <alignment horizontal="center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4" fontId="3" fillId="0" borderId="5" xfId="0" applyNumberFormat="1" applyFont="1" applyBorder="1" applyAlignment="1">
      <alignment horizontal="left"/>
    </xf>
    <xf numFmtId="1" fontId="3" fillId="0" borderId="1" xfId="0" applyNumberFormat="1" applyBorder="1" applyAlignment="1">
      <alignment horizontal="center"/>
    </xf>
    <xf numFmtId="4" fontId="10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/>
    </xf>
    <xf numFmtId="4" fontId="3" fillId="0" borderId="1" xfId="0" applyNumberFormat="1" applyBorder="1" applyAlignment="1">
      <alignment horizontal="center"/>
    </xf>
    <xf numFmtId="4" fontId="10" fillId="0" borderId="1" xfId="0" applyNumberFormat="1" applyFont="1" applyFill="1" applyBorder="1" applyAlignment="1">
      <alignment/>
    </xf>
    <xf numFmtId="4" fontId="10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wrapText="1"/>
    </xf>
    <xf numFmtId="1" fontId="7" fillId="0" borderId="1" xfId="0" applyNumberFormat="1" applyBorder="1" applyAlignment="1">
      <alignment horizontal="center"/>
    </xf>
    <xf numFmtId="1" fontId="3" fillId="0" borderId="1" xfId="0" applyNumberFormat="1" applyBorder="1" applyAlignment="1">
      <alignment horizontal="left"/>
    </xf>
    <xf numFmtId="4" fontId="8" fillId="0" borderId="1" xfId="0" applyNumberFormat="1" applyFont="1" applyFill="1" applyBorder="1" applyAlignment="1">
      <alignment/>
    </xf>
    <xf numFmtId="1" fontId="15" fillId="0" borderId="3" xfId="0" applyNumberFormat="1" applyFont="1" applyBorder="1" applyAlignment="1">
      <alignment horizontal="left" wrapText="1"/>
    </xf>
    <xf numFmtId="1" fontId="15" fillId="0" borderId="5" xfId="0" applyNumberFormat="1" applyFont="1" applyBorder="1" applyAlignment="1">
      <alignment horizontal="left" wrapText="1"/>
    </xf>
    <xf numFmtId="1" fontId="11" fillId="0" borderId="1" xfId="0" applyNumberFormat="1" applyBorder="1" applyAlignment="1">
      <alignment horizontal="center"/>
    </xf>
    <xf numFmtId="4" fontId="7" fillId="0" borderId="1" xfId="0" applyNumberFormat="1" applyBorder="1" applyAlignment="1">
      <alignment horizontal="left" wrapText="1"/>
    </xf>
    <xf numFmtId="4" fontId="14" fillId="0" borderId="1" xfId="0" applyNumberFormat="1" applyFont="1" applyBorder="1" applyAlignment="1">
      <alignment/>
    </xf>
    <xf numFmtId="1" fontId="6" fillId="0" borderId="1" xfId="0" applyNumberFormat="1" applyBorder="1" applyAlignment="1">
      <alignment/>
    </xf>
    <xf numFmtId="4" fontId="17" fillId="0" borderId="1" xfId="0" applyNumberFormat="1" applyFont="1" applyBorder="1" applyAlignment="1">
      <alignment/>
    </xf>
    <xf numFmtId="4" fontId="3" fillId="0" borderId="1" xfId="0" applyNumberForma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3" xfId="0" applyNumberFormat="1" applyFont="1" applyBorder="1" applyAlignment="1">
      <alignment horizontal="left" wrapText="1"/>
    </xf>
    <xf numFmtId="4" fontId="3" fillId="0" borderId="4" xfId="0" applyNumberFormat="1" applyFont="1" applyBorder="1" applyAlignment="1">
      <alignment horizontal="left" wrapText="1"/>
    </xf>
    <xf numFmtId="4" fontId="3" fillId="0" borderId="5" xfId="0" applyNumberFormat="1" applyFont="1" applyBorder="1" applyAlignment="1">
      <alignment horizontal="left" wrapText="1"/>
    </xf>
    <xf numFmtId="4" fontId="3" fillId="0" borderId="1" xfId="0" applyNumberFormat="1" applyBorder="1" applyAlignment="1">
      <alignment/>
    </xf>
    <xf numFmtId="1" fontId="3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/>
    </xf>
    <xf numFmtId="4" fontId="13" fillId="0" borderId="3" xfId="0" applyNumberFormat="1" applyFont="1" applyBorder="1" applyAlignment="1">
      <alignment horizontal="left" wrapText="1"/>
    </xf>
    <xf numFmtId="4" fontId="13" fillId="0" borderId="5" xfId="0" applyNumberFormat="1" applyFont="1" applyBorder="1" applyAlignment="1">
      <alignment horizontal="left" wrapText="1"/>
    </xf>
    <xf numFmtId="4" fontId="13" fillId="0" borderId="1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/>
    </xf>
    <xf numFmtId="4" fontId="3" fillId="0" borderId="1" xfId="0" applyNumberFormat="1" applyBorder="1" applyAlignment="1">
      <alignment horizontal="left" wrapText="1"/>
    </xf>
    <xf numFmtId="1" fontId="3" fillId="0" borderId="1" xfId="0" applyNumberFormat="1" applyBorder="1" applyAlignment="1">
      <alignment horizontal="center"/>
    </xf>
    <xf numFmtId="4" fontId="10" fillId="0" borderId="1" xfId="0" applyNumberFormat="1" applyFont="1" applyBorder="1" applyAlignment="1">
      <alignment/>
    </xf>
    <xf numFmtId="4" fontId="7" fillId="0" borderId="1" xfId="0" applyNumberFormat="1" applyBorder="1" applyAlignment="1">
      <alignment horizontal="left"/>
    </xf>
    <xf numFmtId="4" fontId="19" fillId="0" borderId="1" xfId="0" applyNumberFormat="1" applyBorder="1" applyAlignment="1">
      <alignment horizontal="left"/>
    </xf>
    <xf numFmtId="1" fontId="19" fillId="0" borderId="1" xfId="0" applyNumberFormat="1" applyBorder="1" applyAlignment="1">
      <alignment horizontal="center"/>
    </xf>
    <xf numFmtId="4" fontId="11" fillId="0" borderId="1" xfId="0" applyNumberFormat="1" applyFont="1" applyBorder="1" applyAlignment="1">
      <alignment horizontal="left"/>
    </xf>
    <xf numFmtId="1" fontId="13" fillId="0" borderId="1" xfId="0" applyNumberFormat="1" applyFont="1" applyBorder="1" applyAlignment="1">
      <alignment horizontal="center"/>
    </xf>
    <xf numFmtId="4" fontId="3" fillId="0" borderId="4" xfId="0" applyNumberFormat="1" applyBorder="1" applyAlignment="1">
      <alignment horizontal="left" wrapText="1"/>
    </xf>
    <xf numFmtId="4" fontId="3" fillId="0" borderId="5" xfId="0" applyNumberFormat="1" applyBorder="1" applyAlignment="1">
      <alignment horizontal="left" wrapText="1"/>
    </xf>
    <xf numFmtId="4" fontId="13" fillId="0" borderId="1" xfId="0" applyNumberFormat="1" applyBorder="1" applyAlignment="1">
      <alignment horizontal="left" wrapText="1"/>
    </xf>
    <xf numFmtId="4" fontId="20" fillId="0" borderId="1" xfId="0" applyNumberFormat="1" applyBorder="1" applyAlignment="1">
      <alignment horizontal="center"/>
    </xf>
    <xf numFmtId="4" fontId="3" fillId="0" borderId="1" xfId="0" applyNumberFormat="1" applyBorder="1" applyAlignment="1">
      <alignment horizontal="left"/>
    </xf>
    <xf numFmtId="4" fontId="8" fillId="0" borderId="1" xfId="0" applyNumberFormat="1" applyFont="1" applyBorder="1" applyAlignment="1">
      <alignment/>
    </xf>
    <xf numFmtId="4" fontId="18" fillId="0" borderId="1" xfId="0" applyNumberFormat="1" applyBorder="1" applyAlignment="1">
      <alignment horizontal="center"/>
    </xf>
    <xf numFmtId="4" fontId="3" fillId="0" borderId="1" xfId="0" applyNumberFormat="1" applyFont="1" applyBorder="1" applyAlignment="1">
      <alignment horizontal="left"/>
    </xf>
    <xf numFmtId="4" fontId="3" fillId="0" borderId="1" xfId="0" applyNumberFormat="1" applyBorder="1" applyAlignment="1">
      <alignment horizontal="left"/>
    </xf>
    <xf numFmtId="4" fontId="6" fillId="0" borderId="1" xfId="0" applyNumberFormat="1" applyBorder="1" applyAlignment="1">
      <alignment/>
    </xf>
    <xf numFmtId="0" fontId="3" fillId="0" borderId="0" xfId="0" applyBorder="1" applyAlignment="1">
      <alignment/>
    </xf>
    <xf numFmtId="49" fontId="3" fillId="0" borderId="0" xfId="0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21" fillId="0" borderId="0" xfId="0" applyAlignment="1">
      <alignment/>
    </xf>
    <xf numFmtId="3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0" applyFont="1" applyAlignment="1">
      <alignment/>
    </xf>
    <xf numFmtId="49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39"/>
  <sheetViews>
    <sheetView tabSelected="1" workbookViewId="0" topLeftCell="E59">
      <selection activeCell="J72" sqref="J72"/>
    </sheetView>
  </sheetViews>
  <sheetFormatPr defaultColWidth="9.140625" defaultRowHeight="12.75"/>
  <cols>
    <col min="1" max="4" width="0" style="0" hidden="1" customWidth="1"/>
    <col min="5" max="5" width="26.8515625" style="0" customWidth="1"/>
    <col min="6" max="6" width="8.28125" style="0" customWidth="1"/>
    <col min="7" max="7" width="9.8515625" style="0" customWidth="1"/>
    <col min="8" max="8" width="11.28125" style="0" customWidth="1"/>
    <col min="9" max="9" width="15.7109375" style="0" customWidth="1"/>
    <col min="10" max="10" width="15.57421875" style="0" customWidth="1"/>
    <col min="11" max="11" width="15.140625" style="0" customWidth="1"/>
    <col min="12" max="12" width="14.00390625" style="0" customWidth="1"/>
    <col min="13" max="13" width="13.28125" style="0" customWidth="1"/>
    <col min="14" max="16384" width="8.57421875" style="0" customWidth="1"/>
  </cols>
  <sheetData>
    <row r="1" spans="1:253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18">
      <c r="A2" s="1"/>
      <c r="B2" s="1"/>
      <c r="C2" s="1"/>
      <c r="D2" s="1"/>
      <c r="E2" s="4" t="s">
        <v>0</v>
      </c>
      <c r="F2" s="1"/>
      <c r="G2" s="1"/>
      <c r="H2" s="1"/>
      <c r="I2" s="1"/>
      <c r="J2" s="1"/>
      <c r="K2" s="1"/>
      <c r="L2" s="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1"/>
      <c r="B3" s="1"/>
      <c r="C3" s="1"/>
      <c r="D3" s="1"/>
      <c r="E3" s="5"/>
      <c r="F3" s="1"/>
      <c r="G3" s="1"/>
      <c r="H3" s="1"/>
      <c r="I3" s="1"/>
      <c r="J3" s="1"/>
      <c r="K3" s="2"/>
      <c r="L3" s="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24" customHeight="1">
      <c r="A5" s="1"/>
      <c r="B5" s="1"/>
      <c r="C5" s="1"/>
      <c r="D5" s="1"/>
      <c r="E5" s="6" t="s">
        <v>1</v>
      </c>
      <c r="F5" s="6" t="s">
        <v>2</v>
      </c>
      <c r="G5" s="6"/>
      <c r="H5" s="6"/>
      <c r="I5" s="7" t="s">
        <v>3</v>
      </c>
      <c r="J5" s="7" t="s">
        <v>4</v>
      </c>
      <c r="K5" s="7" t="s">
        <v>5</v>
      </c>
      <c r="L5" s="7" t="s">
        <v>6</v>
      </c>
      <c r="M5" s="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20.25" customHeight="1">
      <c r="A6" s="8"/>
      <c r="B6" s="8"/>
      <c r="C6" s="8"/>
      <c r="D6" s="8"/>
      <c r="E6" s="9"/>
      <c r="F6" s="10" t="s">
        <v>7</v>
      </c>
      <c r="G6" s="10" t="s">
        <v>8</v>
      </c>
      <c r="H6" s="11" t="s">
        <v>9</v>
      </c>
      <c r="I6" s="12"/>
      <c r="J6" s="12"/>
      <c r="K6" s="12"/>
      <c r="L6" s="12"/>
      <c r="M6" s="1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2.75">
      <c r="A7" s="13"/>
      <c r="B7" s="13"/>
      <c r="C7" s="13"/>
      <c r="D7" s="13"/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5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21" customHeight="1">
      <c r="A8" s="13"/>
      <c r="B8" s="13"/>
      <c r="C8" s="13"/>
      <c r="D8" s="13"/>
      <c r="E8" s="16" t="s">
        <v>10</v>
      </c>
      <c r="F8" s="17" t="s">
        <v>11</v>
      </c>
      <c r="G8" s="18"/>
      <c r="H8" s="19"/>
      <c r="I8" s="20">
        <f>I9</f>
        <v>35000</v>
      </c>
      <c r="J8" s="20">
        <f>J9</f>
        <v>35000</v>
      </c>
      <c r="K8" s="20">
        <f>K9</f>
        <v>31800</v>
      </c>
      <c r="L8" s="21">
        <f aca="true" t="shared" si="0" ref="L8:L35">K8/J8*100</f>
        <v>90.85714285714286</v>
      </c>
      <c r="M8" s="22"/>
      <c r="N8" s="23"/>
      <c r="O8" s="23"/>
      <c r="P8" s="2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51.75" customHeight="1">
      <c r="A9" s="13"/>
      <c r="B9" s="13"/>
      <c r="C9" s="13"/>
      <c r="D9" s="13"/>
      <c r="E9" s="24" t="s">
        <v>12</v>
      </c>
      <c r="F9" s="24"/>
      <c r="G9" s="25" t="s">
        <v>13</v>
      </c>
      <c r="H9" s="19"/>
      <c r="I9" s="26">
        <f>SUM(I10)</f>
        <v>35000</v>
      </c>
      <c r="J9" s="26">
        <f>SUM(J10)</f>
        <v>35000</v>
      </c>
      <c r="K9" s="26">
        <f>SUM(K10)</f>
        <v>31800</v>
      </c>
      <c r="L9" s="27">
        <f t="shared" si="0"/>
        <v>90.85714285714286</v>
      </c>
      <c r="M9" s="22"/>
      <c r="N9" s="23"/>
      <c r="O9" s="23"/>
      <c r="P9" s="2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6.5" customHeight="1">
      <c r="A10" s="13"/>
      <c r="B10" s="13"/>
      <c r="C10" s="13"/>
      <c r="D10" s="13"/>
      <c r="E10" s="28" t="s">
        <v>14</v>
      </c>
      <c r="F10" s="28"/>
      <c r="G10" s="28"/>
      <c r="H10" s="19" t="s">
        <v>15</v>
      </c>
      <c r="I10" s="29">
        <v>35000</v>
      </c>
      <c r="J10" s="30">
        <v>35000</v>
      </c>
      <c r="K10" s="30">
        <v>31800</v>
      </c>
      <c r="L10" s="31">
        <f t="shared" si="0"/>
        <v>90.85714285714286</v>
      </c>
      <c r="M10" s="22"/>
      <c r="N10" s="23"/>
      <c r="O10" s="23"/>
      <c r="P10" s="2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33.75" customHeight="1">
      <c r="A11" s="13"/>
      <c r="B11" s="13"/>
      <c r="C11" s="13"/>
      <c r="D11" s="13"/>
      <c r="E11" s="32" t="s">
        <v>16</v>
      </c>
      <c r="F11" s="17" t="s">
        <v>17</v>
      </c>
      <c r="G11" s="18"/>
      <c r="H11" s="19"/>
      <c r="I11" s="33">
        <f>SUM(I12)</f>
        <v>20000</v>
      </c>
      <c r="J11" s="33">
        <f>SUM(J12)</f>
        <v>19000</v>
      </c>
      <c r="K11" s="33">
        <f>SUM(K12)</f>
        <v>18390.95</v>
      </c>
      <c r="L11" s="21">
        <f t="shared" si="0"/>
        <v>96.79447368421053</v>
      </c>
      <c r="M11" s="22"/>
      <c r="N11" s="23"/>
      <c r="O11" s="23"/>
      <c r="P11" s="2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36" customHeight="1">
      <c r="A12" s="13"/>
      <c r="B12" s="13"/>
      <c r="C12" s="13"/>
      <c r="D12" s="13"/>
      <c r="E12" s="24" t="s">
        <v>18</v>
      </c>
      <c r="F12" s="24"/>
      <c r="G12" s="25" t="s">
        <v>19</v>
      </c>
      <c r="H12" s="34"/>
      <c r="I12" s="26">
        <f>SUM(I13:I15)</f>
        <v>20000</v>
      </c>
      <c r="J12" s="26">
        <f>SUM(J13:J15)</f>
        <v>19000</v>
      </c>
      <c r="K12" s="26">
        <f>SUM(K13:K15)</f>
        <v>18390.95</v>
      </c>
      <c r="L12" s="27">
        <f t="shared" si="0"/>
        <v>96.79447368421053</v>
      </c>
      <c r="M12" s="22"/>
      <c r="N12" s="23"/>
      <c r="O12" s="23"/>
      <c r="P12" s="2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27" customHeight="1">
      <c r="A13" s="13"/>
      <c r="B13" s="13"/>
      <c r="C13" s="13"/>
      <c r="D13" s="13"/>
      <c r="E13" s="35" t="s">
        <v>20</v>
      </c>
      <c r="F13" s="35"/>
      <c r="G13" s="35"/>
      <c r="H13" s="36" t="s">
        <v>21</v>
      </c>
      <c r="I13" s="29"/>
      <c r="J13" s="29">
        <v>8489</v>
      </c>
      <c r="K13" s="29">
        <v>7879.95</v>
      </c>
      <c r="L13" s="31">
        <f t="shared" si="0"/>
        <v>92.82542113323123</v>
      </c>
      <c r="M13" s="22"/>
      <c r="N13" s="23"/>
      <c r="O13" s="23"/>
      <c r="P13" s="2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5" customHeight="1">
      <c r="A14" s="13"/>
      <c r="B14" s="13"/>
      <c r="C14" s="13"/>
      <c r="D14" s="13"/>
      <c r="E14" s="37" t="s">
        <v>22</v>
      </c>
      <c r="F14" s="38"/>
      <c r="G14" s="39"/>
      <c r="H14" s="36" t="s">
        <v>23</v>
      </c>
      <c r="I14" s="29"/>
      <c r="J14" s="29">
        <v>2276</v>
      </c>
      <c r="K14" s="29">
        <v>2276</v>
      </c>
      <c r="L14" s="31">
        <f t="shared" si="0"/>
        <v>100</v>
      </c>
      <c r="M14" s="22"/>
      <c r="N14" s="23"/>
      <c r="O14" s="23"/>
      <c r="P14" s="2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7.25" customHeight="1">
      <c r="A15" s="13"/>
      <c r="B15" s="13"/>
      <c r="C15" s="13"/>
      <c r="D15" s="13"/>
      <c r="E15" s="28" t="s">
        <v>14</v>
      </c>
      <c r="F15" s="28"/>
      <c r="G15" s="28"/>
      <c r="H15" s="19" t="s">
        <v>15</v>
      </c>
      <c r="I15" s="29">
        <v>20000</v>
      </c>
      <c r="J15" s="30">
        <v>8235</v>
      </c>
      <c r="K15" s="40">
        <v>8235</v>
      </c>
      <c r="L15" s="31">
        <f t="shared" si="0"/>
        <v>100</v>
      </c>
      <c r="M15" s="22"/>
      <c r="N15" s="23"/>
      <c r="O15" s="23"/>
      <c r="P15" s="2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8.75" customHeight="1">
      <c r="A16" s="13"/>
      <c r="B16" s="13"/>
      <c r="C16" s="13"/>
      <c r="D16" s="13"/>
      <c r="E16" s="32" t="s">
        <v>24</v>
      </c>
      <c r="F16" s="17" t="s">
        <v>25</v>
      </c>
      <c r="G16" s="18"/>
      <c r="H16" s="19"/>
      <c r="I16" s="33">
        <f>I17+I19+I21</f>
        <v>254000</v>
      </c>
      <c r="J16" s="33">
        <f>J17+J19+J21</f>
        <v>323300</v>
      </c>
      <c r="K16" s="33">
        <f>K17+K19+K21</f>
        <v>323300</v>
      </c>
      <c r="L16" s="21">
        <f t="shared" si="0"/>
        <v>100</v>
      </c>
      <c r="M16" s="22"/>
      <c r="N16" s="23"/>
      <c r="O16" s="23"/>
      <c r="P16" s="2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48.75" customHeight="1">
      <c r="A17" s="13"/>
      <c r="B17" s="13"/>
      <c r="C17" s="13"/>
      <c r="D17" s="13"/>
      <c r="E17" s="24" t="s">
        <v>26</v>
      </c>
      <c r="F17" s="24"/>
      <c r="G17" s="25" t="s">
        <v>27</v>
      </c>
      <c r="H17" s="18"/>
      <c r="I17" s="26">
        <f>SUM(I18)</f>
        <v>30000</v>
      </c>
      <c r="J17" s="26">
        <f>SUM(J18)</f>
        <v>50000</v>
      </c>
      <c r="K17" s="26">
        <f>SUM(K18)</f>
        <v>50000</v>
      </c>
      <c r="L17" s="27">
        <f t="shared" si="0"/>
        <v>100</v>
      </c>
      <c r="M17" s="22"/>
      <c r="N17" s="23"/>
      <c r="O17" s="23"/>
      <c r="P17" s="2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5.75" customHeight="1">
      <c r="A18" s="13"/>
      <c r="B18" s="13"/>
      <c r="C18" s="13"/>
      <c r="D18" s="13"/>
      <c r="E18" s="28" t="s">
        <v>14</v>
      </c>
      <c r="F18" s="28"/>
      <c r="G18" s="28"/>
      <c r="H18" s="19" t="s">
        <v>15</v>
      </c>
      <c r="I18" s="29">
        <v>30000</v>
      </c>
      <c r="J18" s="29">
        <v>50000</v>
      </c>
      <c r="K18" s="30">
        <v>50000</v>
      </c>
      <c r="L18" s="31">
        <f t="shared" si="0"/>
        <v>100</v>
      </c>
      <c r="M18" s="22"/>
      <c r="N18" s="23"/>
      <c r="O18" s="23"/>
      <c r="P18" s="2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33.75" customHeight="1">
      <c r="A19" s="13"/>
      <c r="B19" s="13"/>
      <c r="C19" s="13"/>
      <c r="D19" s="13"/>
      <c r="E19" s="24" t="s">
        <v>28</v>
      </c>
      <c r="F19" s="24"/>
      <c r="G19" s="25" t="s">
        <v>29</v>
      </c>
      <c r="H19" s="18"/>
      <c r="I19" s="26">
        <f>SUM(I20)</f>
        <v>30000</v>
      </c>
      <c r="J19" s="26">
        <f>SUM(J20)</f>
        <v>65000</v>
      </c>
      <c r="K19" s="26">
        <f>SUM(K20)</f>
        <v>65000</v>
      </c>
      <c r="L19" s="27">
        <f t="shared" si="0"/>
        <v>100</v>
      </c>
      <c r="M19" s="22"/>
      <c r="N19" s="23"/>
      <c r="O19" s="23"/>
      <c r="P19" s="2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5.75" customHeight="1">
      <c r="A20" s="13"/>
      <c r="B20" s="13"/>
      <c r="C20" s="13"/>
      <c r="D20" s="13"/>
      <c r="E20" s="28" t="s">
        <v>14</v>
      </c>
      <c r="F20" s="28"/>
      <c r="G20" s="28"/>
      <c r="H20" s="19" t="s">
        <v>15</v>
      </c>
      <c r="I20" s="29">
        <v>30000</v>
      </c>
      <c r="J20" s="29">
        <v>65000</v>
      </c>
      <c r="K20" s="30">
        <v>65000</v>
      </c>
      <c r="L20" s="31">
        <f t="shared" si="0"/>
        <v>100</v>
      </c>
      <c r="M20" s="22"/>
      <c r="N20" s="23"/>
      <c r="O20" s="23"/>
      <c r="P20" s="2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8" customHeight="1">
      <c r="A21" s="13"/>
      <c r="B21" s="13"/>
      <c r="C21" s="13"/>
      <c r="D21" s="13"/>
      <c r="E21" s="24" t="s">
        <v>30</v>
      </c>
      <c r="F21" s="24"/>
      <c r="G21" s="25" t="s">
        <v>31</v>
      </c>
      <c r="H21" s="18"/>
      <c r="I21" s="41">
        <f>SUM(I22:I31)</f>
        <v>194000</v>
      </c>
      <c r="J21" s="26">
        <f>SUM(J22:J31)</f>
        <v>208300.00000000003</v>
      </c>
      <c r="K21" s="26">
        <f>SUM(K22:K31)</f>
        <v>208300.00000000003</v>
      </c>
      <c r="L21" s="27">
        <f t="shared" si="0"/>
        <v>100</v>
      </c>
      <c r="M21" s="22"/>
      <c r="N21" s="23"/>
      <c r="O21" s="23"/>
      <c r="P21" s="2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6.5" customHeight="1">
      <c r="A22" s="13"/>
      <c r="B22" s="13"/>
      <c r="C22" s="13"/>
      <c r="D22" s="13"/>
      <c r="E22" s="28" t="s">
        <v>32</v>
      </c>
      <c r="F22" s="28"/>
      <c r="G22" s="28"/>
      <c r="H22" s="42" t="s">
        <v>33</v>
      </c>
      <c r="I22" s="43">
        <v>45163</v>
      </c>
      <c r="J22" s="44">
        <v>50458.9</v>
      </c>
      <c r="K22" s="44">
        <v>50458.9</v>
      </c>
      <c r="L22" s="31">
        <f t="shared" si="0"/>
        <v>100</v>
      </c>
      <c r="M22" s="22"/>
      <c r="N22" s="23"/>
      <c r="O22" s="23"/>
      <c r="P22" s="2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27.75" customHeight="1">
      <c r="A23" s="13"/>
      <c r="B23" s="13"/>
      <c r="C23" s="13"/>
      <c r="D23" s="13"/>
      <c r="E23" s="45" t="s">
        <v>34</v>
      </c>
      <c r="F23" s="45"/>
      <c r="G23" s="45"/>
      <c r="H23" s="19" t="s">
        <v>35</v>
      </c>
      <c r="I23" s="43">
        <v>89447</v>
      </c>
      <c r="J23" s="44">
        <v>94519.8</v>
      </c>
      <c r="K23" s="44">
        <v>94519.8</v>
      </c>
      <c r="L23" s="31">
        <f t="shared" si="0"/>
        <v>100</v>
      </c>
      <c r="M23" s="22"/>
      <c r="N23" s="23"/>
      <c r="O23" s="23"/>
      <c r="P23" s="2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5.75" customHeight="1">
      <c r="A24" s="13"/>
      <c r="B24" s="13"/>
      <c r="C24" s="13"/>
      <c r="D24" s="13"/>
      <c r="E24" s="46" t="s">
        <v>36</v>
      </c>
      <c r="F24" s="28"/>
      <c r="G24" s="28"/>
      <c r="H24" s="19" t="s">
        <v>37</v>
      </c>
      <c r="I24" s="43">
        <v>9540</v>
      </c>
      <c r="J24" s="44">
        <v>9349.77</v>
      </c>
      <c r="K24" s="44">
        <v>9349.77</v>
      </c>
      <c r="L24" s="31">
        <f t="shared" si="0"/>
        <v>100</v>
      </c>
      <c r="M24" s="22"/>
      <c r="N24" s="23"/>
      <c r="O24" s="23"/>
      <c r="P24" s="2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5.75" customHeight="1">
      <c r="A25" s="13"/>
      <c r="B25" s="13"/>
      <c r="C25" s="13"/>
      <c r="D25" s="13"/>
      <c r="E25" s="46" t="s">
        <v>38</v>
      </c>
      <c r="F25" s="28"/>
      <c r="G25" s="28"/>
      <c r="H25" s="19" t="s">
        <v>39</v>
      </c>
      <c r="I25" s="43">
        <v>25990</v>
      </c>
      <c r="J25" s="44">
        <v>27601.42</v>
      </c>
      <c r="K25" s="44">
        <v>27601.42</v>
      </c>
      <c r="L25" s="31">
        <f t="shared" si="0"/>
        <v>100</v>
      </c>
      <c r="M25" s="22"/>
      <c r="N25" s="23"/>
      <c r="O25" s="23"/>
      <c r="P25" s="2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5.75" customHeight="1">
      <c r="A26" s="13"/>
      <c r="B26" s="13"/>
      <c r="C26" s="13"/>
      <c r="D26" s="13"/>
      <c r="E26" s="28" t="s">
        <v>40</v>
      </c>
      <c r="F26" s="28"/>
      <c r="G26" s="28"/>
      <c r="H26" s="19" t="s">
        <v>41</v>
      </c>
      <c r="I26" s="43">
        <v>3500</v>
      </c>
      <c r="J26" s="44">
        <v>3737.16</v>
      </c>
      <c r="K26" s="44">
        <v>3737.16</v>
      </c>
      <c r="L26" s="31">
        <f t="shared" si="0"/>
        <v>100</v>
      </c>
      <c r="M26" s="22"/>
      <c r="N26" s="23"/>
      <c r="O26" s="23"/>
      <c r="P26" s="2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5.75" customHeight="1">
      <c r="A27" s="13"/>
      <c r="B27" s="13"/>
      <c r="C27" s="13"/>
      <c r="D27" s="13"/>
      <c r="E27" s="28" t="s">
        <v>42</v>
      </c>
      <c r="F27" s="28"/>
      <c r="G27" s="28"/>
      <c r="H27" s="19" t="s">
        <v>43</v>
      </c>
      <c r="I27" s="43">
        <v>2500</v>
      </c>
      <c r="J27" s="44">
        <v>5601.48</v>
      </c>
      <c r="K27" s="44">
        <v>5601.48</v>
      </c>
      <c r="L27" s="31">
        <f t="shared" si="0"/>
        <v>100</v>
      </c>
      <c r="M27" s="22"/>
      <c r="N27" s="23"/>
      <c r="O27" s="23"/>
      <c r="P27" s="2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5.75" customHeight="1">
      <c r="A28" s="13"/>
      <c r="B28" s="13"/>
      <c r="C28" s="13"/>
      <c r="D28" s="13"/>
      <c r="E28" s="46" t="s">
        <v>14</v>
      </c>
      <c r="F28" s="28"/>
      <c r="G28" s="28"/>
      <c r="H28" s="19" t="s">
        <v>15</v>
      </c>
      <c r="I28" s="43">
        <v>5985</v>
      </c>
      <c r="J28" s="44">
        <v>5217.72</v>
      </c>
      <c r="K28" s="44">
        <v>5217.72</v>
      </c>
      <c r="L28" s="31">
        <f t="shared" si="0"/>
        <v>100</v>
      </c>
      <c r="M28" s="22"/>
      <c r="N28" s="23"/>
      <c r="O28" s="23"/>
      <c r="P28" s="2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5.75" customHeight="1">
      <c r="A29" s="13"/>
      <c r="B29" s="13"/>
      <c r="C29" s="13"/>
      <c r="D29" s="13"/>
      <c r="E29" s="28" t="s">
        <v>44</v>
      </c>
      <c r="F29" s="28"/>
      <c r="G29" s="28"/>
      <c r="H29" s="19" t="s">
        <v>45</v>
      </c>
      <c r="I29" s="43">
        <v>1500</v>
      </c>
      <c r="J29" s="44">
        <v>1088.05</v>
      </c>
      <c r="K29" s="44">
        <v>1088.05</v>
      </c>
      <c r="L29" s="31">
        <f t="shared" si="0"/>
        <v>100</v>
      </c>
      <c r="M29" s="22"/>
      <c r="N29" s="23"/>
      <c r="O29" s="23"/>
      <c r="P29" s="2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5.75" customHeight="1">
      <c r="A30" s="13"/>
      <c r="B30" s="13"/>
      <c r="C30" s="13"/>
      <c r="D30" s="13"/>
      <c r="E30" s="46" t="s">
        <v>46</v>
      </c>
      <c r="F30" s="28"/>
      <c r="G30" s="28"/>
      <c r="H30" s="19" t="s">
        <v>47</v>
      </c>
      <c r="I30" s="43">
        <v>3375</v>
      </c>
      <c r="J30" s="44">
        <v>3725.7</v>
      </c>
      <c r="K30" s="44">
        <v>3725.7</v>
      </c>
      <c r="L30" s="31">
        <f t="shared" si="0"/>
        <v>100</v>
      </c>
      <c r="M30" s="22"/>
      <c r="N30" s="23"/>
      <c r="O30" s="23"/>
      <c r="P30" s="2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5.75" customHeight="1">
      <c r="A31" s="13"/>
      <c r="B31" s="13"/>
      <c r="C31" s="13"/>
      <c r="D31" s="13"/>
      <c r="E31" s="28" t="s">
        <v>48</v>
      </c>
      <c r="F31" s="28"/>
      <c r="G31" s="28"/>
      <c r="H31" s="19" t="s">
        <v>49</v>
      </c>
      <c r="I31" s="43">
        <v>7000</v>
      </c>
      <c r="J31" s="44">
        <v>7000</v>
      </c>
      <c r="K31" s="44">
        <v>7000</v>
      </c>
      <c r="L31" s="31">
        <f t="shared" si="0"/>
        <v>100</v>
      </c>
      <c r="M31" s="22"/>
      <c r="N31" s="23"/>
      <c r="O31" s="23"/>
      <c r="P31" s="2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20.25" customHeight="1">
      <c r="A32" s="13"/>
      <c r="B32" s="13"/>
      <c r="C32" s="13"/>
      <c r="D32" s="13"/>
      <c r="E32" s="47" t="s">
        <v>50</v>
      </c>
      <c r="F32" s="48" t="s">
        <v>51</v>
      </c>
      <c r="G32" s="18"/>
      <c r="H32" s="19"/>
      <c r="I32" s="33">
        <f>I33+I35</f>
        <v>158265</v>
      </c>
      <c r="J32" s="33">
        <f>J33+J35</f>
        <v>161472</v>
      </c>
      <c r="K32" s="33">
        <f>K33+K35</f>
        <v>161457.89</v>
      </c>
      <c r="L32" s="21">
        <f t="shared" si="0"/>
        <v>99.99126164288546</v>
      </c>
      <c r="M32" s="22"/>
      <c r="N32" s="23"/>
      <c r="O32" s="23"/>
      <c r="P32" s="2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3"/>
      <c r="B33" s="13"/>
      <c r="C33" s="13"/>
      <c r="D33" s="13"/>
      <c r="E33" s="49" t="s">
        <v>52</v>
      </c>
      <c r="F33" s="49"/>
      <c r="G33" s="25" t="s">
        <v>53</v>
      </c>
      <c r="H33" s="50"/>
      <c r="I33" s="51">
        <f>SUM(I34:I34)</f>
        <v>141065</v>
      </c>
      <c r="J33" s="52">
        <f>SUM(J34:J34)</f>
        <v>141065</v>
      </c>
      <c r="K33" s="52">
        <f>SUM(K34:K34)</f>
        <v>141065</v>
      </c>
      <c r="L33" s="27">
        <f t="shared" si="0"/>
        <v>100</v>
      </c>
      <c r="M33" s="22"/>
      <c r="N33" s="23"/>
      <c r="O33" s="23"/>
      <c r="P33" s="2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5.75" customHeight="1">
      <c r="A34" s="13"/>
      <c r="B34" s="13"/>
      <c r="C34" s="13"/>
      <c r="D34" s="13"/>
      <c r="E34" s="28" t="s">
        <v>32</v>
      </c>
      <c r="F34" s="28"/>
      <c r="G34" s="28"/>
      <c r="H34" s="19" t="s">
        <v>33</v>
      </c>
      <c r="I34" s="30">
        <v>141065</v>
      </c>
      <c r="J34" s="30">
        <v>141065</v>
      </c>
      <c r="K34" s="30">
        <v>141065</v>
      </c>
      <c r="L34" s="31">
        <f t="shared" si="0"/>
        <v>100</v>
      </c>
      <c r="M34" s="22"/>
      <c r="N34" s="23"/>
      <c r="O34" s="23"/>
      <c r="P34" s="2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3"/>
      <c r="B35" s="13"/>
      <c r="C35" s="13"/>
      <c r="D35" s="13"/>
      <c r="E35" s="49" t="s">
        <v>54</v>
      </c>
      <c r="F35" s="49"/>
      <c r="G35" s="25" t="s">
        <v>55</v>
      </c>
      <c r="H35" s="53"/>
      <c r="I35" s="51">
        <f>SUM(I37:I41)</f>
        <v>17200</v>
      </c>
      <c r="J35" s="51">
        <f>SUM(J36:J41)</f>
        <v>20407</v>
      </c>
      <c r="K35" s="51">
        <f>SUM(K36:K41)</f>
        <v>20392.890000000003</v>
      </c>
      <c r="L35" s="27">
        <f t="shared" si="0"/>
        <v>99.93085705885237</v>
      </c>
      <c r="M35" s="22"/>
      <c r="N35" s="23"/>
      <c r="O35" s="23"/>
      <c r="P35" s="2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7.25" customHeight="1">
      <c r="A36" s="13"/>
      <c r="B36" s="13"/>
      <c r="C36" s="13"/>
      <c r="D36" s="13"/>
      <c r="E36" s="54" t="s">
        <v>56</v>
      </c>
      <c r="F36" s="55"/>
      <c r="G36" s="56"/>
      <c r="H36" s="57">
        <v>3030</v>
      </c>
      <c r="I36" s="51"/>
      <c r="J36" s="58">
        <v>9020</v>
      </c>
      <c r="K36" s="58">
        <v>9020</v>
      </c>
      <c r="L36" s="27"/>
      <c r="M36" s="22"/>
      <c r="N36" s="23"/>
      <c r="O36" s="23"/>
      <c r="P36" s="2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6.5" customHeight="1">
      <c r="A37" s="13"/>
      <c r="B37" s="13"/>
      <c r="C37" s="13"/>
      <c r="D37" s="13"/>
      <c r="E37" s="46" t="s">
        <v>38</v>
      </c>
      <c r="F37" s="28"/>
      <c r="G37" s="28"/>
      <c r="H37" s="19" t="s">
        <v>39</v>
      </c>
      <c r="I37" s="58"/>
      <c r="J37" s="58">
        <v>1118.24</v>
      </c>
      <c r="K37" s="58">
        <v>1104.13</v>
      </c>
      <c r="L37" s="31">
        <f aca="true" t="shared" si="1" ref="L37:L59">K37/J37*100</f>
        <v>98.73819573615683</v>
      </c>
      <c r="M37" s="22"/>
      <c r="N37" s="23"/>
      <c r="O37" s="23"/>
      <c r="P37" s="2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6.5" customHeight="1">
      <c r="A38" s="13"/>
      <c r="B38" s="13"/>
      <c r="C38" s="13"/>
      <c r="D38" s="13"/>
      <c r="E38" s="28" t="s">
        <v>40</v>
      </c>
      <c r="F38" s="28"/>
      <c r="G38" s="28"/>
      <c r="H38" s="19" t="s">
        <v>41</v>
      </c>
      <c r="I38" s="58"/>
      <c r="J38" s="58">
        <v>46.31</v>
      </c>
      <c r="K38" s="58">
        <v>46.31</v>
      </c>
      <c r="L38" s="31">
        <f t="shared" si="1"/>
        <v>100</v>
      </c>
      <c r="M38" s="22"/>
      <c r="N38" s="23"/>
      <c r="O38" s="23"/>
      <c r="P38" s="2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5.75" customHeight="1">
      <c r="A39" s="13"/>
      <c r="B39" s="13"/>
      <c r="C39" s="13"/>
      <c r="D39" s="13"/>
      <c r="E39" s="46" t="s">
        <v>57</v>
      </c>
      <c r="F39" s="28"/>
      <c r="G39" s="28"/>
      <c r="H39" s="59" t="s">
        <v>58</v>
      </c>
      <c r="I39" s="60">
        <v>5500</v>
      </c>
      <c r="J39" s="60">
        <v>6350</v>
      </c>
      <c r="K39" s="60">
        <v>6350</v>
      </c>
      <c r="L39" s="31">
        <f t="shared" si="1"/>
        <v>100</v>
      </c>
      <c r="M39" s="22"/>
      <c r="N39" s="23"/>
      <c r="O39" s="23"/>
      <c r="P39" s="2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5.75" customHeight="1">
      <c r="A40" s="13"/>
      <c r="B40" s="13"/>
      <c r="C40" s="13"/>
      <c r="D40" s="13"/>
      <c r="E40" s="28" t="s">
        <v>42</v>
      </c>
      <c r="F40" s="28"/>
      <c r="G40" s="28"/>
      <c r="H40" s="61" t="s">
        <v>43</v>
      </c>
      <c r="I40" s="60">
        <v>3000</v>
      </c>
      <c r="J40" s="60">
        <v>999.11</v>
      </c>
      <c r="K40" s="40">
        <v>999.11</v>
      </c>
      <c r="L40" s="31">
        <f t="shared" si="1"/>
        <v>100</v>
      </c>
      <c r="M40" s="22"/>
      <c r="N40" s="23"/>
      <c r="O40" s="23"/>
      <c r="P40" s="2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5.75" customHeight="1">
      <c r="A41" s="13"/>
      <c r="B41" s="13"/>
      <c r="C41" s="13"/>
      <c r="D41" s="13"/>
      <c r="E41" s="28" t="s">
        <v>14</v>
      </c>
      <c r="F41" s="28"/>
      <c r="G41" s="28"/>
      <c r="H41" s="61" t="s">
        <v>15</v>
      </c>
      <c r="I41" s="62">
        <v>8700</v>
      </c>
      <c r="J41" s="62">
        <v>2873.34</v>
      </c>
      <c r="K41" s="63">
        <v>2873.34</v>
      </c>
      <c r="L41" s="31">
        <f t="shared" si="1"/>
        <v>100</v>
      </c>
      <c r="M41" s="22"/>
      <c r="N41" s="23"/>
      <c r="O41" s="23"/>
      <c r="P41" s="2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54.75" customHeight="1">
      <c r="A42" s="13"/>
      <c r="B42" s="13"/>
      <c r="C42" s="13"/>
      <c r="D42" s="13"/>
      <c r="E42" s="64" t="s">
        <v>59</v>
      </c>
      <c r="F42" s="65">
        <v>751</v>
      </c>
      <c r="G42" s="66"/>
      <c r="H42" s="61"/>
      <c r="I42" s="67">
        <f>SUM(I43)</f>
        <v>0</v>
      </c>
      <c r="J42" s="67">
        <f>SUM(J43)</f>
        <v>21699</v>
      </c>
      <c r="K42" s="67">
        <f>SUM(K43)</f>
        <v>21499</v>
      </c>
      <c r="L42" s="21">
        <f t="shared" si="1"/>
        <v>99.07829853910319</v>
      </c>
      <c r="M42" s="22"/>
      <c r="N42" s="23"/>
      <c r="O42" s="23"/>
      <c r="P42" s="2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68.25" customHeight="1">
      <c r="A43" s="13"/>
      <c r="B43" s="13"/>
      <c r="C43" s="13"/>
      <c r="D43" s="13"/>
      <c r="E43" s="68" t="s">
        <v>60</v>
      </c>
      <c r="F43" s="69"/>
      <c r="G43" s="70">
        <v>75109</v>
      </c>
      <c r="H43" s="53"/>
      <c r="I43" s="51">
        <f>SUM(I45:I49)</f>
        <v>0</v>
      </c>
      <c r="J43" s="51">
        <f>SUM(J44:J49)</f>
        <v>21699</v>
      </c>
      <c r="K43" s="51">
        <f>SUM(K44:K49)</f>
        <v>21499</v>
      </c>
      <c r="L43" s="27">
        <f t="shared" si="1"/>
        <v>99.07829853910319</v>
      </c>
      <c r="M43" s="22"/>
      <c r="N43" s="23"/>
      <c r="O43" s="23"/>
      <c r="P43" s="2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5.75" customHeight="1">
      <c r="A44" s="13"/>
      <c r="B44" s="13"/>
      <c r="C44" s="13"/>
      <c r="D44" s="13"/>
      <c r="E44" s="54" t="s">
        <v>56</v>
      </c>
      <c r="F44" s="55"/>
      <c r="G44" s="56"/>
      <c r="H44" s="57">
        <v>3030</v>
      </c>
      <c r="I44" s="51"/>
      <c r="J44" s="58">
        <v>1870</v>
      </c>
      <c r="K44" s="58">
        <v>1670</v>
      </c>
      <c r="L44" s="31">
        <f t="shared" si="1"/>
        <v>89.3048128342246</v>
      </c>
      <c r="M44" s="22"/>
      <c r="N44" s="23"/>
      <c r="O44" s="23"/>
      <c r="P44" s="2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5.75" customHeight="1">
      <c r="A45" s="13"/>
      <c r="B45" s="13"/>
      <c r="C45" s="13"/>
      <c r="D45" s="13"/>
      <c r="E45" s="46" t="s">
        <v>38</v>
      </c>
      <c r="F45" s="28"/>
      <c r="G45" s="28"/>
      <c r="H45" s="19" t="s">
        <v>39</v>
      </c>
      <c r="I45" s="58"/>
      <c r="J45" s="58">
        <v>641.12</v>
      </c>
      <c r="K45" s="58">
        <v>641.12</v>
      </c>
      <c r="L45" s="31">
        <f t="shared" si="1"/>
        <v>100</v>
      </c>
      <c r="M45" s="22"/>
      <c r="N45" s="23"/>
      <c r="O45" s="23"/>
      <c r="P45" s="2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15.75" customHeight="1">
      <c r="A46" s="13"/>
      <c r="B46" s="13"/>
      <c r="C46" s="13"/>
      <c r="D46" s="13"/>
      <c r="E46" s="28" t="s">
        <v>40</v>
      </c>
      <c r="F46" s="28"/>
      <c r="G46" s="28"/>
      <c r="H46" s="19" t="s">
        <v>41</v>
      </c>
      <c r="I46" s="58"/>
      <c r="J46" s="58">
        <v>91.86</v>
      </c>
      <c r="K46" s="58">
        <v>91.86</v>
      </c>
      <c r="L46" s="31">
        <f t="shared" si="1"/>
        <v>100</v>
      </c>
      <c r="M46" s="22"/>
      <c r="N46" s="23"/>
      <c r="O46" s="23"/>
      <c r="P46" s="2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15.75" customHeight="1">
      <c r="A47" s="13"/>
      <c r="B47" s="13"/>
      <c r="C47" s="13"/>
      <c r="D47" s="13"/>
      <c r="E47" s="46" t="s">
        <v>57</v>
      </c>
      <c r="F47" s="28"/>
      <c r="G47" s="28"/>
      <c r="H47" s="59" t="s">
        <v>58</v>
      </c>
      <c r="I47" s="60"/>
      <c r="J47" s="60">
        <v>3749.25</v>
      </c>
      <c r="K47" s="60">
        <v>3749.25</v>
      </c>
      <c r="L47" s="31">
        <f t="shared" si="1"/>
        <v>100</v>
      </c>
      <c r="M47" s="22"/>
      <c r="N47" s="23"/>
      <c r="O47" s="23"/>
      <c r="P47" s="2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5.75" customHeight="1">
      <c r="A48" s="13"/>
      <c r="B48" s="13"/>
      <c r="C48" s="13"/>
      <c r="D48" s="13"/>
      <c r="E48" s="28" t="s">
        <v>42</v>
      </c>
      <c r="F48" s="28"/>
      <c r="G48" s="28"/>
      <c r="H48" s="61" t="s">
        <v>43</v>
      </c>
      <c r="I48" s="60"/>
      <c r="J48" s="60">
        <v>100.13</v>
      </c>
      <c r="K48" s="40">
        <v>100.13</v>
      </c>
      <c r="L48" s="31">
        <f t="shared" si="1"/>
        <v>100</v>
      </c>
      <c r="M48" s="22"/>
      <c r="N48" s="23"/>
      <c r="O48" s="23"/>
      <c r="P48" s="2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5.75" customHeight="1">
      <c r="A49" s="13"/>
      <c r="B49" s="13"/>
      <c r="C49" s="13"/>
      <c r="D49" s="13"/>
      <c r="E49" s="28" t="s">
        <v>14</v>
      </c>
      <c r="F49" s="28"/>
      <c r="G49" s="28"/>
      <c r="H49" s="61" t="s">
        <v>15</v>
      </c>
      <c r="I49" s="62"/>
      <c r="J49" s="62">
        <v>15246.64</v>
      </c>
      <c r="K49" s="63">
        <v>15246.64</v>
      </c>
      <c r="L49" s="31">
        <f t="shared" si="1"/>
        <v>100</v>
      </c>
      <c r="M49" s="22"/>
      <c r="N49" s="23"/>
      <c r="O49" s="23"/>
      <c r="P49" s="2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46.5" customHeight="1">
      <c r="A50" s="13"/>
      <c r="B50" s="13"/>
      <c r="C50" s="13"/>
      <c r="D50" s="13"/>
      <c r="E50" s="71" t="s">
        <v>61</v>
      </c>
      <c r="F50" s="17" t="s">
        <v>62</v>
      </c>
      <c r="G50" s="17"/>
      <c r="H50" s="17"/>
      <c r="I50" s="72">
        <f>I51+I71</f>
        <v>2453824</v>
      </c>
      <c r="J50" s="72">
        <f>J51+J71</f>
        <v>2552674</v>
      </c>
      <c r="K50" s="72">
        <f>K51+K71</f>
        <v>2552674</v>
      </c>
      <c r="L50" s="21">
        <f t="shared" si="1"/>
        <v>100</v>
      </c>
      <c r="M50" s="22"/>
      <c r="N50" s="23"/>
      <c r="O50" s="23"/>
      <c r="P50" s="2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34.5" customHeight="1">
      <c r="A51" s="13"/>
      <c r="B51" s="13"/>
      <c r="C51" s="13"/>
      <c r="D51" s="13"/>
      <c r="E51" s="24" t="s">
        <v>63</v>
      </c>
      <c r="F51" s="24"/>
      <c r="G51" s="25" t="s">
        <v>64</v>
      </c>
      <c r="H51" s="73"/>
      <c r="I51" s="74">
        <f>SUM(I52:I70)</f>
        <v>2453424</v>
      </c>
      <c r="J51" s="74">
        <f>SUM(J52:J70)</f>
        <v>2552274</v>
      </c>
      <c r="K51" s="74">
        <f>SUM(K52:K70)</f>
        <v>2552274</v>
      </c>
      <c r="L51" s="27">
        <f t="shared" si="1"/>
        <v>100</v>
      </c>
      <c r="M51" s="22"/>
      <c r="N51" s="23"/>
      <c r="O51" s="23"/>
      <c r="P51" s="2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28.5" customHeight="1">
      <c r="A52" s="13"/>
      <c r="B52" s="13"/>
      <c r="C52" s="13"/>
      <c r="D52" s="13"/>
      <c r="E52" s="75" t="s">
        <v>65</v>
      </c>
      <c r="F52" s="75"/>
      <c r="G52" s="75"/>
      <c r="H52" s="57">
        <v>3070</v>
      </c>
      <c r="I52" s="58">
        <v>186000</v>
      </c>
      <c r="J52" s="58">
        <v>169769.27</v>
      </c>
      <c r="K52" s="58">
        <v>169769.27</v>
      </c>
      <c r="L52" s="31">
        <f t="shared" si="1"/>
        <v>100</v>
      </c>
      <c r="M52" s="22"/>
      <c r="N52" s="23"/>
      <c r="O52" s="23"/>
      <c r="P52" s="2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27" customHeight="1">
      <c r="A53" s="13"/>
      <c r="B53" s="13"/>
      <c r="C53" s="13"/>
      <c r="D53" s="13"/>
      <c r="E53" s="75" t="s">
        <v>66</v>
      </c>
      <c r="F53" s="75"/>
      <c r="G53" s="75"/>
      <c r="H53" s="57">
        <v>4050</v>
      </c>
      <c r="I53" s="58">
        <v>1774846</v>
      </c>
      <c r="J53" s="58">
        <v>1745846</v>
      </c>
      <c r="K53" s="58">
        <v>1745846</v>
      </c>
      <c r="L53" s="31">
        <f t="shared" si="1"/>
        <v>100</v>
      </c>
      <c r="M53" s="22"/>
      <c r="N53" s="23"/>
      <c r="O53" s="23"/>
      <c r="P53" s="2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27.75" customHeight="1">
      <c r="A54" s="13"/>
      <c r="B54" s="13"/>
      <c r="C54" s="13"/>
      <c r="D54" s="13"/>
      <c r="E54" s="76" t="s">
        <v>67</v>
      </c>
      <c r="F54" s="75"/>
      <c r="G54" s="75"/>
      <c r="H54" s="57">
        <v>4060</v>
      </c>
      <c r="I54" s="58">
        <v>1000</v>
      </c>
      <c r="J54" s="58">
        <v>49267.05</v>
      </c>
      <c r="K54" s="58">
        <v>49267.05</v>
      </c>
      <c r="L54" s="31">
        <f t="shared" si="1"/>
        <v>100</v>
      </c>
      <c r="M54" s="22"/>
      <c r="N54" s="23"/>
      <c r="O54" s="23"/>
      <c r="P54" s="2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39.75" customHeight="1">
      <c r="A55" s="13"/>
      <c r="B55" s="13"/>
      <c r="C55" s="13"/>
      <c r="D55" s="13"/>
      <c r="E55" s="75" t="s">
        <v>68</v>
      </c>
      <c r="F55" s="75"/>
      <c r="G55" s="75"/>
      <c r="H55" s="57">
        <v>4070</v>
      </c>
      <c r="I55" s="58">
        <v>146365</v>
      </c>
      <c r="J55" s="58">
        <v>128936.35</v>
      </c>
      <c r="K55" s="58">
        <v>128936.35</v>
      </c>
      <c r="L55" s="31">
        <f t="shared" si="1"/>
        <v>100</v>
      </c>
      <c r="M55" s="22"/>
      <c r="N55" s="23"/>
      <c r="O55" s="23"/>
      <c r="P55" s="2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7.25" customHeight="1">
      <c r="A56" s="13"/>
      <c r="B56" s="13"/>
      <c r="C56" s="13"/>
      <c r="D56" s="13"/>
      <c r="E56" s="77" t="s">
        <v>69</v>
      </c>
      <c r="F56" s="78"/>
      <c r="G56" s="79"/>
      <c r="H56" s="57">
        <v>4110</v>
      </c>
      <c r="I56" s="58"/>
      <c r="J56" s="58">
        <v>577.9</v>
      </c>
      <c r="K56" s="58">
        <v>577.9</v>
      </c>
      <c r="L56" s="31">
        <f t="shared" si="1"/>
        <v>100</v>
      </c>
      <c r="M56" s="22"/>
      <c r="N56" s="23"/>
      <c r="O56" s="23"/>
      <c r="P56" s="2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27" customHeight="1">
      <c r="A57" s="13"/>
      <c r="B57" s="13"/>
      <c r="C57" s="13"/>
      <c r="D57" s="13"/>
      <c r="E57" s="75" t="s">
        <v>70</v>
      </c>
      <c r="F57" s="75"/>
      <c r="G57" s="75"/>
      <c r="H57" s="57">
        <v>4180</v>
      </c>
      <c r="I57" s="58">
        <v>120000</v>
      </c>
      <c r="J57" s="58">
        <v>112976.36</v>
      </c>
      <c r="K57" s="58">
        <v>112976.36</v>
      </c>
      <c r="L57" s="31">
        <f t="shared" si="1"/>
        <v>100</v>
      </c>
      <c r="M57" s="22"/>
      <c r="N57" s="23"/>
      <c r="O57" s="23"/>
      <c r="P57" s="2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6.5" customHeight="1">
      <c r="A58" s="13"/>
      <c r="B58" s="13"/>
      <c r="C58" s="13"/>
      <c r="D58" s="13"/>
      <c r="E58" s="80" t="s">
        <v>42</v>
      </c>
      <c r="F58" s="80"/>
      <c r="G58" s="80"/>
      <c r="H58" s="57">
        <v>4210</v>
      </c>
      <c r="I58" s="58">
        <v>111013</v>
      </c>
      <c r="J58" s="58">
        <v>208221.16</v>
      </c>
      <c r="K58" s="58">
        <v>208221.16</v>
      </c>
      <c r="L58" s="31">
        <f t="shared" si="1"/>
        <v>100</v>
      </c>
      <c r="M58" s="22"/>
      <c r="N58" s="23"/>
      <c r="O58" s="23"/>
      <c r="P58" s="2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5.75" customHeight="1">
      <c r="A59" s="13"/>
      <c r="B59" s="13"/>
      <c r="C59" s="13"/>
      <c r="D59" s="13"/>
      <c r="E59" s="80" t="s">
        <v>71</v>
      </c>
      <c r="F59" s="80"/>
      <c r="G59" s="80"/>
      <c r="H59" s="57">
        <v>4220</v>
      </c>
      <c r="I59" s="58">
        <v>400</v>
      </c>
      <c r="J59" s="58">
        <v>1081.4</v>
      </c>
      <c r="K59" s="58">
        <v>1081.4</v>
      </c>
      <c r="L59" s="31">
        <f t="shared" si="1"/>
        <v>100</v>
      </c>
      <c r="M59" s="22"/>
      <c r="N59" s="23"/>
      <c r="O59" s="23"/>
      <c r="P59" s="2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5.75" customHeight="1">
      <c r="A60" s="13"/>
      <c r="B60" s="13"/>
      <c r="C60" s="13"/>
      <c r="D60" s="13"/>
      <c r="E60" s="28" t="s">
        <v>72</v>
      </c>
      <c r="F60" s="28"/>
      <c r="G60" s="28"/>
      <c r="H60" s="57" t="s">
        <v>73</v>
      </c>
      <c r="I60" s="58">
        <v>400</v>
      </c>
      <c r="J60" s="58"/>
      <c r="K60" s="58"/>
      <c r="L60" s="31"/>
      <c r="M60" s="22"/>
      <c r="N60" s="23"/>
      <c r="O60" s="23"/>
      <c r="P60" s="2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5.75" customHeight="1">
      <c r="A61" s="13"/>
      <c r="B61" s="13"/>
      <c r="C61" s="13"/>
      <c r="D61" s="13"/>
      <c r="E61" s="46" t="s">
        <v>74</v>
      </c>
      <c r="F61" s="28"/>
      <c r="G61" s="28"/>
      <c r="H61" s="81" t="s">
        <v>75</v>
      </c>
      <c r="I61" s="58">
        <v>200</v>
      </c>
      <c r="J61" s="58">
        <v>81.2</v>
      </c>
      <c r="K61" s="58">
        <v>81.2</v>
      </c>
      <c r="L61" s="31">
        <f aca="true" t="shared" si="2" ref="L61:L74">K61/J61*100</f>
        <v>100</v>
      </c>
      <c r="M61" s="22"/>
      <c r="N61" s="23"/>
      <c r="O61" s="23"/>
      <c r="P61" s="2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15.75" customHeight="1">
      <c r="A62" s="13"/>
      <c r="B62" s="13"/>
      <c r="C62" s="13"/>
      <c r="D62" s="13"/>
      <c r="E62" s="80" t="s">
        <v>76</v>
      </c>
      <c r="F62" s="80"/>
      <c r="G62" s="80"/>
      <c r="H62" s="57">
        <v>4260</v>
      </c>
      <c r="I62" s="58">
        <v>48000</v>
      </c>
      <c r="J62" s="58">
        <v>53235.25</v>
      </c>
      <c r="K62" s="58">
        <v>53235.25</v>
      </c>
      <c r="L62" s="31">
        <f t="shared" si="2"/>
        <v>100</v>
      </c>
      <c r="M62" s="22"/>
      <c r="N62" s="23"/>
      <c r="O62" s="23"/>
      <c r="P62" s="2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15.75" customHeight="1">
      <c r="A63" s="13"/>
      <c r="B63" s="13"/>
      <c r="C63" s="13"/>
      <c r="D63" s="13"/>
      <c r="E63" s="80" t="s">
        <v>77</v>
      </c>
      <c r="F63" s="80"/>
      <c r="G63" s="80"/>
      <c r="H63" s="57">
        <v>4270</v>
      </c>
      <c r="I63" s="58">
        <v>6000</v>
      </c>
      <c r="J63" s="58">
        <v>6000.35</v>
      </c>
      <c r="K63" s="58">
        <v>6000.35</v>
      </c>
      <c r="L63" s="31">
        <f t="shared" si="2"/>
        <v>100</v>
      </c>
      <c r="M63" s="22"/>
      <c r="N63" s="23"/>
      <c r="O63" s="23"/>
      <c r="P63" s="2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15.75" customHeight="1">
      <c r="A64" s="13"/>
      <c r="B64" s="13"/>
      <c r="C64" s="13"/>
      <c r="D64" s="13"/>
      <c r="E64" s="28" t="s">
        <v>78</v>
      </c>
      <c r="F64" s="28"/>
      <c r="G64" s="28"/>
      <c r="H64" s="57" t="s">
        <v>79</v>
      </c>
      <c r="I64" s="58">
        <v>10000</v>
      </c>
      <c r="J64" s="58">
        <v>14327.1</v>
      </c>
      <c r="K64" s="58">
        <v>14327.1</v>
      </c>
      <c r="L64" s="31">
        <f t="shared" si="2"/>
        <v>100</v>
      </c>
      <c r="M64" s="22"/>
      <c r="N64" s="23"/>
      <c r="O64" s="23"/>
      <c r="P64" s="2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15.75" customHeight="1">
      <c r="A65" s="13"/>
      <c r="B65" s="13"/>
      <c r="C65" s="13"/>
      <c r="D65" s="13"/>
      <c r="E65" s="80" t="s">
        <v>14</v>
      </c>
      <c r="F65" s="80"/>
      <c r="G65" s="80"/>
      <c r="H65" s="57">
        <v>4300</v>
      </c>
      <c r="I65" s="58">
        <v>30000</v>
      </c>
      <c r="J65" s="58">
        <v>38970.73</v>
      </c>
      <c r="K65" s="58">
        <v>38970.73</v>
      </c>
      <c r="L65" s="31">
        <f t="shared" si="2"/>
        <v>100</v>
      </c>
      <c r="M65" s="22"/>
      <c r="N65" s="23"/>
      <c r="O65" s="23"/>
      <c r="P65" s="2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ht="15.75" customHeight="1">
      <c r="A66" s="13"/>
      <c r="B66" s="13"/>
      <c r="C66" s="13"/>
      <c r="D66" s="13"/>
      <c r="E66" s="46" t="s">
        <v>80</v>
      </c>
      <c r="F66" s="28"/>
      <c r="G66" s="28"/>
      <c r="H66" s="81" t="s">
        <v>81</v>
      </c>
      <c r="I66" s="58">
        <v>4200</v>
      </c>
      <c r="J66" s="58">
        <v>3425.76</v>
      </c>
      <c r="K66" s="58">
        <v>3425.76</v>
      </c>
      <c r="L66" s="31">
        <f t="shared" si="2"/>
        <v>100</v>
      </c>
      <c r="M66" s="22"/>
      <c r="N66" s="23"/>
      <c r="O66" s="23"/>
      <c r="P66" s="2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ht="15.75" customHeight="1">
      <c r="A67" s="13"/>
      <c r="B67" s="13"/>
      <c r="C67" s="13"/>
      <c r="D67" s="13"/>
      <c r="E67" s="80" t="s">
        <v>44</v>
      </c>
      <c r="F67" s="80"/>
      <c r="G67" s="80"/>
      <c r="H67" s="57">
        <v>4410</v>
      </c>
      <c r="I67" s="58">
        <v>8000</v>
      </c>
      <c r="J67" s="58">
        <v>14006.82</v>
      </c>
      <c r="K67" s="58">
        <v>14006.82</v>
      </c>
      <c r="L67" s="31">
        <f t="shared" si="2"/>
        <v>100</v>
      </c>
      <c r="M67" s="22"/>
      <c r="N67" s="23"/>
      <c r="O67" s="23"/>
      <c r="P67" s="2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ht="15.75" customHeight="1">
      <c r="A68" s="13"/>
      <c r="B68" s="13"/>
      <c r="C68" s="13"/>
      <c r="D68" s="13"/>
      <c r="E68" s="28" t="s">
        <v>82</v>
      </c>
      <c r="F68" s="28"/>
      <c r="G68" s="28"/>
      <c r="H68" s="57" t="s">
        <v>83</v>
      </c>
      <c r="I68" s="58">
        <v>1800</v>
      </c>
      <c r="J68" s="58">
        <v>1113.5</v>
      </c>
      <c r="K68" s="58">
        <v>1113.5</v>
      </c>
      <c r="L68" s="31">
        <f t="shared" si="2"/>
        <v>100</v>
      </c>
      <c r="M68" s="22"/>
      <c r="N68" s="23"/>
      <c r="O68" s="23"/>
      <c r="P68" s="2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</row>
    <row r="69" spans="1:253" ht="17.25" customHeight="1">
      <c r="A69" s="13"/>
      <c r="B69" s="13"/>
      <c r="C69" s="13"/>
      <c r="D69" s="13"/>
      <c r="E69" s="28" t="s">
        <v>84</v>
      </c>
      <c r="F69" s="28"/>
      <c r="G69" s="28"/>
      <c r="H69" s="57" t="s">
        <v>85</v>
      </c>
      <c r="I69" s="58">
        <v>5000</v>
      </c>
      <c r="J69" s="58">
        <v>4271</v>
      </c>
      <c r="K69" s="58">
        <v>4271</v>
      </c>
      <c r="L69" s="31">
        <f t="shared" si="2"/>
        <v>100</v>
      </c>
      <c r="M69" s="22"/>
      <c r="N69" s="23"/>
      <c r="O69" s="23"/>
      <c r="P69" s="2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</row>
    <row r="70" spans="1:253" ht="18" customHeight="1">
      <c r="A70" s="13"/>
      <c r="B70" s="13"/>
      <c r="C70" s="13"/>
      <c r="D70" s="13"/>
      <c r="E70" s="28" t="s">
        <v>86</v>
      </c>
      <c r="F70" s="28"/>
      <c r="G70" s="28"/>
      <c r="H70" s="57" t="s">
        <v>87</v>
      </c>
      <c r="I70" s="58">
        <v>200</v>
      </c>
      <c r="J70" s="58">
        <v>166.8</v>
      </c>
      <c r="K70" s="58">
        <v>166.8</v>
      </c>
      <c r="L70" s="31">
        <f t="shared" si="2"/>
        <v>100</v>
      </c>
      <c r="M70" s="22"/>
      <c r="N70" s="23"/>
      <c r="O70" s="23"/>
      <c r="P70" s="2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</row>
    <row r="71" spans="1:253" ht="20.25" customHeight="1">
      <c r="A71" s="82"/>
      <c r="B71" s="82"/>
      <c r="C71" s="82"/>
      <c r="D71" s="82"/>
      <c r="E71" s="83" t="s">
        <v>88</v>
      </c>
      <c r="F71" s="84"/>
      <c r="G71" s="85" t="s">
        <v>89</v>
      </c>
      <c r="H71" s="86"/>
      <c r="I71" s="51">
        <f>SUM(I72:I72)</f>
        <v>400</v>
      </c>
      <c r="J71" s="51">
        <f>SUM(J72:J72)</f>
        <v>400</v>
      </c>
      <c r="K71" s="51">
        <f>SUM(K72:K72)</f>
        <v>400</v>
      </c>
      <c r="L71" s="27">
        <f t="shared" si="2"/>
        <v>100</v>
      </c>
      <c r="M71" s="22"/>
      <c r="N71" s="23"/>
      <c r="O71" s="23"/>
      <c r="P71" s="2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</row>
    <row r="72" spans="1:253" ht="18.75" customHeight="1">
      <c r="A72" s="13"/>
      <c r="B72" s="13"/>
      <c r="C72" s="13"/>
      <c r="D72" s="13"/>
      <c r="E72" s="87" t="s">
        <v>42</v>
      </c>
      <c r="F72" s="87"/>
      <c r="G72" s="87"/>
      <c r="H72" s="88" t="s">
        <v>43</v>
      </c>
      <c r="I72" s="89">
        <v>400</v>
      </c>
      <c r="J72" s="89">
        <v>400</v>
      </c>
      <c r="K72" s="58">
        <v>400</v>
      </c>
      <c r="L72" s="31">
        <f t="shared" si="2"/>
        <v>100</v>
      </c>
      <c r="M72" s="22"/>
      <c r="N72" s="23"/>
      <c r="O72" s="23"/>
      <c r="P72" s="2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</row>
    <row r="73" spans="1:253" ht="20.25" customHeight="1">
      <c r="A73" s="13"/>
      <c r="B73" s="13"/>
      <c r="C73" s="13"/>
      <c r="D73" s="13"/>
      <c r="E73" s="90" t="s">
        <v>90</v>
      </c>
      <c r="F73" s="17" t="s">
        <v>91</v>
      </c>
      <c r="G73" s="91"/>
      <c r="H73" s="92"/>
      <c r="I73" s="33">
        <f>I74+I79</f>
        <v>1220000</v>
      </c>
      <c r="J73" s="33">
        <f>J74+J79</f>
        <v>1153790</v>
      </c>
      <c r="K73" s="33">
        <f>K74+K79</f>
        <v>1027564.4</v>
      </c>
      <c r="L73" s="21">
        <f t="shared" si="2"/>
        <v>89.05991558255836</v>
      </c>
      <c r="M73" s="22"/>
      <c r="N73" s="23"/>
      <c r="O73" s="23"/>
      <c r="P73" s="2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</row>
    <row r="74" spans="1:253" ht="21" customHeight="1">
      <c r="A74" s="13"/>
      <c r="B74" s="13"/>
      <c r="C74" s="13"/>
      <c r="D74" s="13"/>
      <c r="E74" s="93" t="s">
        <v>92</v>
      </c>
      <c r="F74" s="49"/>
      <c r="G74" s="94">
        <v>85141</v>
      </c>
      <c r="H74" s="53"/>
      <c r="I74" s="51">
        <f>SUM(I75:I78)</f>
        <v>0</v>
      </c>
      <c r="J74" s="51">
        <f>SUM(J75:J78)</f>
        <v>161578</v>
      </c>
      <c r="K74" s="51">
        <f>SUM(K75:K78)</f>
        <v>161578</v>
      </c>
      <c r="L74" s="27">
        <f t="shared" si="2"/>
        <v>100</v>
      </c>
      <c r="M74" s="22"/>
      <c r="N74" s="23"/>
      <c r="O74" s="23"/>
      <c r="P74" s="2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</row>
    <row r="75" spans="1:253" ht="17.25" customHeight="1">
      <c r="A75" s="13"/>
      <c r="B75" s="13"/>
      <c r="C75" s="13"/>
      <c r="D75" s="13"/>
      <c r="E75" s="54" t="s">
        <v>93</v>
      </c>
      <c r="F75" s="55"/>
      <c r="G75" s="56"/>
      <c r="H75" s="57">
        <v>4210</v>
      </c>
      <c r="I75" s="51"/>
      <c r="J75" s="58">
        <v>16136.59</v>
      </c>
      <c r="K75" s="58">
        <v>16136.59</v>
      </c>
      <c r="L75" s="27"/>
      <c r="M75" s="22"/>
      <c r="N75" s="23"/>
      <c r="O75" s="23"/>
      <c r="P75" s="2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</row>
    <row r="76" spans="1:253" ht="17.25" customHeight="1">
      <c r="A76" s="13"/>
      <c r="B76" s="13"/>
      <c r="C76" s="13"/>
      <c r="D76" s="13"/>
      <c r="E76" s="46" t="s">
        <v>76</v>
      </c>
      <c r="F76" s="28"/>
      <c r="G76" s="28"/>
      <c r="H76" s="57">
        <v>4260</v>
      </c>
      <c r="I76" s="58"/>
      <c r="J76" s="58">
        <v>3514.15</v>
      </c>
      <c r="K76" s="58">
        <v>3514.15</v>
      </c>
      <c r="L76" s="31">
        <f aca="true" t="shared" si="3" ref="L76:L108">K76/J76*100</f>
        <v>100</v>
      </c>
      <c r="M76" s="22"/>
      <c r="N76" s="23"/>
      <c r="O76" s="23"/>
      <c r="P76" s="2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</row>
    <row r="77" spans="1:253" ht="17.25" customHeight="1">
      <c r="A77" s="13"/>
      <c r="B77" s="13"/>
      <c r="C77" s="13"/>
      <c r="D77" s="13"/>
      <c r="E77" s="46" t="s">
        <v>14</v>
      </c>
      <c r="F77" s="28"/>
      <c r="G77" s="28"/>
      <c r="H77" s="57">
        <v>4300</v>
      </c>
      <c r="I77" s="58"/>
      <c r="J77" s="58">
        <v>10349.26</v>
      </c>
      <c r="K77" s="58">
        <v>10349.26</v>
      </c>
      <c r="L77" s="31">
        <f t="shared" si="3"/>
        <v>100</v>
      </c>
      <c r="M77" s="22"/>
      <c r="N77" s="23"/>
      <c r="O77" s="23"/>
      <c r="P77" s="2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</row>
    <row r="78" spans="1:253" ht="56.25" customHeight="1">
      <c r="A78" s="13"/>
      <c r="B78" s="13"/>
      <c r="C78" s="13"/>
      <c r="D78" s="13"/>
      <c r="E78" s="77" t="s">
        <v>94</v>
      </c>
      <c r="F78" s="95"/>
      <c r="G78" s="96"/>
      <c r="H78" s="57">
        <v>6220</v>
      </c>
      <c r="I78" s="60"/>
      <c r="J78" s="60">
        <v>131578</v>
      </c>
      <c r="K78" s="60">
        <v>131578</v>
      </c>
      <c r="L78" s="31">
        <f t="shared" si="3"/>
        <v>100</v>
      </c>
      <c r="M78" s="22"/>
      <c r="N78" s="23"/>
      <c r="O78" s="23"/>
      <c r="P78" s="2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</row>
    <row r="79" spans="1:253" ht="63" customHeight="1">
      <c r="A79" s="13"/>
      <c r="B79" s="13"/>
      <c r="C79" s="13"/>
      <c r="D79" s="13"/>
      <c r="E79" s="97" t="s">
        <v>95</v>
      </c>
      <c r="F79" s="97"/>
      <c r="G79" s="53" t="s">
        <v>96</v>
      </c>
      <c r="H79" s="98"/>
      <c r="I79" s="26">
        <f>SUM(I80)</f>
        <v>1220000</v>
      </c>
      <c r="J79" s="26">
        <f>SUM(J80)</f>
        <v>992212</v>
      </c>
      <c r="K79" s="26">
        <f>SUM(K80)</f>
        <v>865986.4</v>
      </c>
      <c r="L79" s="27">
        <f t="shared" si="3"/>
        <v>87.27836389803792</v>
      </c>
      <c r="M79" s="22"/>
      <c r="N79" s="23"/>
      <c r="O79" s="23"/>
      <c r="P79" s="2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</row>
    <row r="80" spans="1:253" ht="17.25" customHeight="1">
      <c r="A80" s="13"/>
      <c r="B80" s="13"/>
      <c r="C80" s="13"/>
      <c r="D80" s="13"/>
      <c r="E80" s="87" t="s">
        <v>97</v>
      </c>
      <c r="F80" s="87"/>
      <c r="G80" s="25"/>
      <c r="H80" s="61" t="s">
        <v>98</v>
      </c>
      <c r="I80" s="29">
        <v>1220000</v>
      </c>
      <c r="J80" s="29">
        <v>992212</v>
      </c>
      <c r="K80" s="29">
        <v>865986.4</v>
      </c>
      <c r="L80" s="31">
        <f t="shared" si="3"/>
        <v>87.27836389803792</v>
      </c>
      <c r="M80" s="22"/>
      <c r="N80" s="23"/>
      <c r="O80" s="23"/>
      <c r="P80" s="2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</row>
    <row r="81" spans="1:253" ht="19.5" customHeight="1">
      <c r="A81" s="13"/>
      <c r="B81" s="13"/>
      <c r="C81" s="13"/>
      <c r="D81" s="13"/>
      <c r="E81" s="90" t="s">
        <v>99</v>
      </c>
      <c r="F81" s="17" t="s">
        <v>100</v>
      </c>
      <c r="G81" s="99"/>
      <c r="H81" s="19"/>
      <c r="I81" s="100">
        <f>SUM(I82)</f>
        <v>375000</v>
      </c>
      <c r="J81" s="100">
        <f>SUM(J82)</f>
        <v>721500</v>
      </c>
      <c r="K81" s="100">
        <f>SUM(K82)</f>
        <v>721445.64</v>
      </c>
      <c r="L81" s="21">
        <f t="shared" si="3"/>
        <v>99.9924656964657</v>
      </c>
      <c r="M81" s="22"/>
      <c r="N81" s="23"/>
      <c r="O81" s="23"/>
      <c r="P81" s="2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</row>
    <row r="82" spans="1:253" ht="18" customHeight="1">
      <c r="A82" s="13"/>
      <c r="B82" s="13"/>
      <c r="C82" s="13"/>
      <c r="D82" s="13"/>
      <c r="E82" s="97" t="s">
        <v>101</v>
      </c>
      <c r="F82" s="97"/>
      <c r="G82" s="25" t="s">
        <v>102</v>
      </c>
      <c r="H82" s="90"/>
      <c r="I82" s="51">
        <f>SUM(I83:I95)</f>
        <v>375000</v>
      </c>
      <c r="J82" s="51">
        <f>SUM(J83:J95)</f>
        <v>721500</v>
      </c>
      <c r="K82" s="51">
        <f>SUM(K83:K95)</f>
        <v>721445.64</v>
      </c>
      <c r="L82" s="27">
        <f t="shared" si="3"/>
        <v>99.9924656964657</v>
      </c>
      <c r="M82" s="22"/>
      <c r="N82" s="23"/>
      <c r="O82" s="23"/>
      <c r="P82" s="2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</row>
    <row r="83" spans="1:253" ht="15" customHeight="1">
      <c r="A83" s="13"/>
      <c r="B83" s="13"/>
      <c r="C83" s="13"/>
      <c r="D83" s="13"/>
      <c r="E83" s="28" t="s">
        <v>32</v>
      </c>
      <c r="F83" s="28"/>
      <c r="G83" s="28"/>
      <c r="H83" s="19" t="s">
        <v>33</v>
      </c>
      <c r="I83" s="60">
        <v>201800</v>
      </c>
      <c r="J83" s="60">
        <v>216450.76</v>
      </c>
      <c r="K83" s="60">
        <v>216450.76</v>
      </c>
      <c r="L83" s="31">
        <f t="shared" si="3"/>
        <v>100</v>
      </c>
      <c r="M83" s="22"/>
      <c r="N83" s="23"/>
      <c r="O83" s="23"/>
      <c r="P83" s="2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</row>
    <row r="84" spans="1:253" ht="15" customHeight="1">
      <c r="A84" s="13"/>
      <c r="B84" s="13"/>
      <c r="C84" s="13"/>
      <c r="D84" s="13"/>
      <c r="E84" s="28" t="s">
        <v>36</v>
      </c>
      <c r="F84" s="28"/>
      <c r="G84" s="28"/>
      <c r="H84" s="19" t="s">
        <v>37</v>
      </c>
      <c r="I84" s="60">
        <v>16790</v>
      </c>
      <c r="J84" s="60">
        <v>14559.88</v>
      </c>
      <c r="K84" s="60">
        <v>14559.88</v>
      </c>
      <c r="L84" s="31">
        <f t="shared" si="3"/>
        <v>100</v>
      </c>
      <c r="M84" s="22"/>
      <c r="N84" s="23"/>
      <c r="O84" s="23"/>
      <c r="P84" s="2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</row>
    <row r="85" spans="1:253" ht="15" customHeight="1">
      <c r="A85" s="13"/>
      <c r="B85" s="13"/>
      <c r="C85" s="13"/>
      <c r="D85" s="13"/>
      <c r="E85" s="28" t="s">
        <v>103</v>
      </c>
      <c r="F85" s="28"/>
      <c r="G85" s="28"/>
      <c r="H85" s="19" t="s">
        <v>39</v>
      </c>
      <c r="I85" s="60">
        <v>38760</v>
      </c>
      <c r="J85" s="60">
        <v>43119.75</v>
      </c>
      <c r="K85" s="60">
        <v>43119.75</v>
      </c>
      <c r="L85" s="31">
        <f t="shared" si="3"/>
        <v>100</v>
      </c>
      <c r="M85" s="22"/>
      <c r="N85" s="23"/>
      <c r="O85" s="23"/>
      <c r="P85" s="2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</row>
    <row r="86" spans="1:253" ht="15" customHeight="1">
      <c r="A86" s="13"/>
      <c r="B86" s="13"/>
      <c r="C86" s="13"/>
      <c r="D86" s="13"/>
      <c r="E86" s="28" t="s">
        <v>40</v>
      </c>
      <c r="F86" s="28"/>
      <c r="G86" s="28"/>
      <c r="H86" s="19" t="s">
        <v>41</v>
      </c>
      <c r="I86" s="60">
        <v>5360</v>
      </c>
      <c r="J86" s="60">
        <v>5834.69</v>
      </c>
      <c r="K86" s="60">
        <v>5834.69</v>
      </c>
      <c r="L86" s="31">
        <f t="shared" si="3"/>
        <v>100</v>
      </c>
      <c r="M86" s="22"/>
      <c r="N86" s="23"/>
      <c r="O86" s="23"/>
      <c r="P86" s="2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</row>
    <row r="87" spans="1:253" ht="15" customHeight="1">
      <c r="A87" s="13"/>
      <c r="B87" s="13"/>
      <c r="C87" s="13"/>
      <c r="D87" s="13"/>
      <c r="E87" s="28" t="s">
        <v>57</v>
      </c>
      <c r="F87" s="28"/>
      <c r="G87" s="28"/>
      <c r="H87" s="19" t="s">
        <v>58</v>
      </c>
      <c r="I87" s="60">
        <v>16000</v>
      </c>
      <c r="J87" s="60">
        <v>38650</v>
      </c>
      <c r="K87" s="60">
        <v>38650</v>
      </c>
      <c r="L87" s="31">
        <f t="shared" si="3"/>
        <v>100</v>
      </c>
      <c r="M87" s="22"/>
      <c r="N87" s="23"/>
      <c r="O87" s="23"/>
      <c r="P87" s="2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</row>
    <row r="88" spans="1:253" ht="15" customHeight="1">
      <c r="A88" s="13"/>
      <c r="B88" s="13"/>
      <c r="C88" s="13"/>
      <c r="D88" s="13"/>
      <c r="E88" s="28" t="s">
        <v>104</v>
      </c>
      <c r="F88" s="28"/>
      <c r="G88" s="28"/>
      <c r="H88" s="19" t="s">
        <v>47</v>
      </c>
      <c r="I88" s="60">
        <v>7500</v>
      </c>
      <c r="J88" s="60">
        <v>8406.8</v>
      </c>
      <c r="K88" s="60">
        <v>8406.8</v>
      </c>
      <c r="L88" s="31">
        <f t="shared" si="3"/>
        <v>100</v>
      </c>
      <c r="M88" s="22"/>
      <c r="N88" s="23"/>
      <c r="O88" s="23"/>
      <c r="P88" s="2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</row>
    <row r="89" spans="1:253" ht="15" customHeight="1">
      <c r="A89" s="13"/>
      <c r="B89" s="13"/>
      <c r="C89" s="13"/>
      <c r="D89" s="13"/>
      <c r="E89" s="28" t="s">
        <v>44</v>
      </c>
      <c r="F89" s="28"/>
      <c r="G89" s="28"/>
      <c r="H89" s="19" t="s">
        <v>45</v>
      </c>
      <c r="I89" s="60">
        <v>2790</v>
      </c>
      <c r="J89" s="60">
        <v>1738.03</v>
      </c>
      <c r="K89" s="60">
        <v>1738.03</v>
      </c>
      <c r="L89" s="31">
        <f t="shared" si="3"/>
        <v>100</v>
      </c>
      <c r="M89" s="22"/>
      <c r="N89" s="23"/>
      <c r="O89" s="23"/>
      <c r="P89" s="2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</row>
    <row r="90" spans="1:253" ht="15" customHeight="1">
      <c r="A90" s="13"/>
      <c r="B90" s="13"/>
      <c r="C90" s="13"/>
      <c r="D90" s="13"/>
      <c r="E90" s="28" t="s">
        <v>42</v>
      </c>
      <c r="F90" s="28"/>
      <c r="G90" s="28"/>
      <c r="H90" s="19" t="s">
        <v>43</v>
      </c>
      <c r="I90" s="60">
        <v>21000</v>
      </c>
      <c r="J90" s="60">
        <v>136655.72</v>
      </c>
      <c r="K90" s="60">
        <v>136655.7</v>
      </c>
      <c r="L90" s="31">
        <f t="shared" si="3"/>
        <v>99.99998536468141</v>
      </c>
      <c r="M90" s="22"/>
      <c r="N90" s="23"/>
      <c r="O90" s="23"/>
      <c r="P90" s="2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</row>
    <row r="91" spans="1:253" ht="15" customHeight="1">
      <c r="A91" s="13"/>
      <c r="B91" s="13"/>
      <c r="C91" s="13"/>
      <c r="D91" s="13"/>
      <c r="E91" s="28" t="s">
        <v>71</v>
      </c>
      <c r="F91" s="28"/>
      <c r="G91" s="28"/>
      <c r="H91" s="19" t="s">
        <v>105</v>
      </c>
      <c r="I91" s="60">
        <v>28000</v>
      </c>
      <c r="J91" s="60">
        <v>25445.29</v>
      </c>
      <c r="K91" s="60">
        <v>25445.29</v>
      </c>
      <c r="L91" s="31">
        <f t="shared" si="3"/>
        <v>100</v>
      </c>
      <c r="M91" s="22"/>
      <c r="N91" s="23"/>
      <c r="O91" s="23"/>
      <c r="P91" s="2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</row>
    <row r="92" spans="1:253" ht="15" customHeight="1">
      <c r="A92" s="13"/>
      <c r="B92" s="13"/>
      <c r="C92" s="13"/>
      <c r="D92" s="13"/>
      <c r="E92" s="28" t="s">
        <v>76</v>
      </c>
      <c r="F92" s="28"/>
      <c r="G92" s="28"/>
      <c r="H92" s="19" t="s">
        <v>106</v>
      </c>
      <c r="I92" s="60">
        <v>15000</v>
      </c>
      <c r="J92" s="60">
        <v>16009.55</v>
      </c>
      <c r="K92" s="60">
        <v>16009.55</v>
      </c>
      <c r="L92" s="31">
        <f t="shared" si="3"/>
        <v>100</v>
      </c>
      <c r="M92" s="22"/>
      <c r="N92" s="23"/>
      <c r="O92" s="23"/>
      <c r="P92" s="2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</row>
    <row r="93" spans="1:253" ht="15" customHeight="1">
      <c r="A93" s="13"/>
      <c r="B93" s="13"/>
      <c r="C93" s="13"/>
      <c r="D93" s="13"/>
      <c r="E93" s="28" t="s">
        <v>77</v>
      </c>
      <c r="F93" s="28"/>
      <c r="G93" s="28"/>
      <c r="H93" s="19" t="s">
        <v>107</v>
      </c>
      <c r="I93" s="60">
        <v>5000</v>
      </c>
      <c r="J93" s="60">
        <v>164971.06</v>
      </c>
      <c r="K93" s="60">
        <v>164971.06</v>
      </c>
      <c r="L93" s="31">
        <f t="shared" si="3"/>
        <v>100</v>
      </c>
      <c r="M93" s="22"/>
      <c r="N93" s="23"/>
      <c r="O93" s="23"/>
      <c r="P93" s="2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</row>
    <row r="94" spans="1:253" ht="15" customHeight="1">
      <c r="A94" s="13"/>
      <c r="B94" s="13"/>
      <c r="C94" s="13"/>
      <c r="D94" s="13"/>
      <c r="E94" s="28" t="s">
        <v>82</v>
      </c>
      <c r="F94" s="28"/>
      <c r="G94" s="28"/>
      <c r="H94" s="19" t="s">
        <v>83</v>
      </c>
      <c r="I94" s="60">
        <v>8000</v>
      </c>
      <c r="J94" s="60">
        <v>6448</v>
      </c>
      <c r="K94" s="60">
        <v>6448</v>
      </c>
      <c r="L94" s="31">
        <f t="shared" si="3"/>
        <v>100</v>
      </c>
      <c r="M94" s="22"/>
      <c r="N94" s="23"/>
      <c r="O94" s="23"/>
      <c r="P94" s="2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</row>
    <row r="95" spans="1:253" ht="15" customHeight="1">
      <c r="A95" s="13"/>
      <c r="B95" s="13"/>
      <c r="C95" s="13"/>
      <c r="D95" s="13"/>
      <c r="E95" s="28" t="s">
        <v>14</v>
      </c>
      <c r="F95" s="28"/>
      <c r="G95" s="28"/>
      <c r="H95" s="19" t="s">
        <v>15</v>
      </c>
      <c r="I95" s="60">
        <v>9000</v>
      </c>
      <c r="J95" s="60">
        <v>43210.47</v>
      </c>
      <c r="K95" s="60">
        <v>43156.13</v>
      </c>
      <c r="L95" s="31">
        <f t="shared" si="3"/>
        <v>99.87424344146221</v>
      </c>
      <c r="M95" s="22"/>
      <c r="N95" s="23"/>
      <c r="O95" s="23"/>
      <c r="P95" s="2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</row>
    <row r="96" spans="1:253" ht="45.75" customHeight="1">
      <c r="A96" s="13"/>
      <c r="B96" s="13"/>
      <c r="C96" s="13"/>
      <c r="D96" s="13"/>
      <c r="E96" s="71" t="s">
        <v>108</v>
      </c>
      <c r="F96" s="17" t="s">
        <v>109</v>
      </c>
      <c r="G96" s="99"/>
      <c r="H96" s="19"/>
      <c r="I96" s="100">
        <f>SUM(I97)</f>
        <v>61800</v>
      </c>
      <c r="J96" s="100">
        <f>SUM(J97)</f>
        <v>72800</v>
      </c>
      <c r="K96" s="100">
        <f>SUM(K97)</f>
        <v>72800</v>
      </c>
      <c r="L96" s="21">
        <f t="shared" si="3"/>
        <v>100</v>
      </c>
      <c r="M96" s="22"/>
      <c r="N96" s="23"/>
      <c r="O96" s="23"/>
      <c r="P96" s="2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</row>
    <row r="97" spans="1:253" ht="30.75" customHeight="1">
      <c r="A97" s="13"/>
      <c r="B97" s="13"/>
      <c r="C97" s="13"/>
      <c r="D97" s="13"/>
      <c r="E97" s="97" t="s">
        <v>110</v>
      </c>
      <c r="F97" s="97"/>
      <c r="G97" s="25" t="s">
        <v>111</v>
      </c>
      <c r="H97" s="101"/>
      <c r="I97" s="51">
        <f>SUM(I98:I107)</f>
        <v>61800</v>
      </c>
      <c r="J97" s="52">
        <f>SUM(J98:J107)</f>
        <v>72800</v>
      </c>
      <c r="K97" s="52">
        <f>SUM(K98:K107)</f>
        <v>72800</v>
      </c>
      <c r="L97" s="27">
        <f t="shared" si="3"/>
        <v>100</v>
      </c>
      <c r="M97" s="22"/>
      <c r="N97" s="23"/>
      <c r="O97" s="23"/>
      <c r="P97" s="2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</row>
    <row r="98" spans="1:253" ht="15" customHeight="1">
      <c r="A98" s="13"/>
      <c r="B98" s="13"/>
      <c r="C98" s="13"/>
      <c r="D98" s="13"/>
      <c r="E98" s="28" t="s">
        <v>32</v>
      </c>
      <c r="F98" s="28"/>
      <c r="G98" s="28"/>
      <c r="H98" s="19" t="s">
        <v>33</v>
      </c>
      <c r="I98" s="62">
        <v>35852</v>
      </c>
      <c r="J98" s="62">
        <v>40207</v>
      </c>
      <c r="K98" s="62">
        <v>40207</v>
      </c>
      <c r="L98" s="31">
        <f t="shared" si="3"/>
        <v>100</v>
      </c>
      <c r="M98" s="22"/>
      <c r="N98" s="23"/>
      <c r="O98" s="23"/>
      <c r="P98" s="2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</row>
    <row r="99" spans="1:253" ht="15" customHeight="1">
      <c r="A99" s="13"/>
      <c r="B99" s="13"/>
      <c r="C99" s="13"/>
      <c r="D99" s="13"/>
      <c r="E99" s="28" t="s">
        <v>36</v>
      </c>
      <c r="F99" s="28"/>
      <c r="G99" s="28"/>
      <c r="H99" s="19" t="s">
        <v>37</v>
      </c>
      <c r="I99" s="62">
        <v>2882</v>
      </c>
      <c r="J99" s="62">
        <v>2881.75</v>
      </c>
      <c r="K99" s="62">
        <v>2881.75</v>
      </c>
      <c r="L99" s="31">
        <f t="shared" si="3"/>
        <v>100</v>
      </c>
      <c r="M99" s="22"/>
      <c r="N99" s="23"/>
      <c r="O99" s="23"/>
      <c r="P99" s="2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</row>
    <row r="100" spans="1:253" ht="15" customHeight="1">
      <c r="A100" s="13"/>
      <c r="B100" s="13"/>
      <c r="C100" s="13"/>
      <c r="D100" s="13"/>
      <c r="E100" s="28" t="s">
        <v>103</v>
      </c>
      <c r="F100" s="28"/>
      <c r="G100" s="28"/>
      <c r="H100" s="19" t="s">
        <v>39</v>
      </c>
      <c r="I100" s="62">
        <v>7600</v>
      </c>
      <c r="J100" s="62">
        <v>7557.99</v>
      </c>
      <c r="K100" s="62">
        <v>7557.99</v>
      </c>
      <c r="L100" s="31">
        <f t="shared" si="3"/>
        <v>100</v>
      </c>
      <c r="M100" s="22"/>
      <c r="N100" s="23"/>
      <c r="O100" s="23"/>
      <c r="P100" s="2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</row>
    <row r="101" spans="1:253" ht="15" customHeight="1">
      <c r="A101" s="13"/>
      <c r="B101" s="13"/>
      <c r="C101" s="13"/>
      <c r="D101" s="13"/>
      <c r="E101" s="28" t="s">
        <v>40</v>
      </c>
      <c r="F101" s="28"/>
      <c r="G101" s="28"/>
      <c r="H101" s="19" t="s">
        <v>41</v>
      </c>
      <c r="I101" s="89">
        <v>1400</v>
      </c>
      <c r="J101" s="89">
        <v>1186.45</v>
      </c>
      <c r="K101" s="89">
        <v>1186.45</v>
      </c>
      <c r="L101" s="31">
        <f t="shared" si="3"/>
        <v>100</v>
      </c>
      <c r="M101" s="22"/>
      <c r="N101" s="23"/>
      <c r="O101" s="23"/>
      <c r="P101" s="2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</row>
    <row r="102" spans="1:253" ht="15" customHeight="1">
      <c r="A102" s="13"/>
      <c r="B102" s="13"/>
      <c r="C102" s="13"/>
      <c r="D102" s="13"/>
      <c r="E102" s="102" t="s">
        <v>57</v>
      </c>
      <c r="F102" s="103"/>
      <c r="G102" s="103"/>
      <c r="H102" s="42" t="s">
        <v>58</v>
      </c>
      <c r="I102" s="89">
        <v>2000</v>
      </c>
      <c r="J102" s="89">
        <v>2932.5</v>
      </c>
      <c r="K102" s="89">
        <v>2932.5</v>
      </c>
      <c r="L102" s="31">
        <f t="shared" si="3"/>
        <v>100</v>
      </c>
      <c r="M102" s="22"/>
      <c r="N102" s="23"/>
      <c r="O102" s="23"/>
      <c r="P102" s="2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</row>
    <row r="103" spans="1:253" ht="15" customHeight="1">
      <c r="A103" s="13"/>
      <c r="B103" s="13"/>
      <c r="C103" s="13"/>
      <c r="D103" s="13"/>
      <c r="E103" s="28" t="s">
        <v>104</v>
      </c>
      <c r="F103" s="28"/>
      <c r="G103" s="28"/>
      <c r="H103" s="19" t="s">
        <v>47</v>
      </c>
      <c r="I103" s="62">
        <v>1125</v>
      </c>
      <c r="J103" s="62">
        <v>1528.5</v>
      </c>
      <c r="K103" s="62">
        <v>1528.5</v>
      </c>
      <c r="L103" s="31">
        <f t="shared" si="3"/>
        <v>100</v>
      </c>
      <c r="M103" s="22"/>
      <c r="N103" s="23"/>
      <c r="O103" s="23"/>
      <c r="P103" s="2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</row>
    <row r="104" spans="1:253" ht="15" customHeight="1">
      <c r="A104" s="13"/>
      <c r="B104" s="13"/>
      <c r="C104" s="13"/>
      <c r="D104" s="13"/>
      <c r="E104" s="102" t="s">
        <v>44</v>
      </c>
      <c r="F104" s="103"/>
      <c r="G104" s="103"/>
      <c r="H104" s="42" t="s">
        <v>45</v>
      </c>
      <c r="I104" s="62">
        <v>2000</v>
      </c>
      <c r="J104" s="62">
        <v>122.2</v>
      </c>
      <c r="K104" s="62">
        <v>122.2</v>
      </c>
      <c r="L104" s="31">
        <f t="shared" si="3"/>
        <v>100</v>
      </c>
      <c r="M104" s="22"/>
      <c r="N104" s="23"/>
      <c r="O104" s="23"/>
      <c r="P104" s="2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</row>
    <row r="105" spans="1:253" ht="15" customHeight="1">
      <c r="A105" s="13"/>
      <c r="B105" s="13"/>
      <c r="C105" s="13"/>
      <c r="D105" s="13"/>
      <c r="E105" s="28" t="s">
        <v>42</v>
      </c>
      <c r="F105" s="28"/>
      <c r="G105" s="28"/>
      <c r="H105" s="19" t="s">
        <v>43</v>
      </c>
      <c r="I105" s="62">
        <v>2100</v>
      </c>
      <c r="J105" s="62">
        <v>2601.42</v>
      </c>
      <c r="K105" s="62">
        <v>2601.42</v>
      </c>
      <c r="L105" s="31">
        <f t="shared" si="3"/>
        <v>100</v>
      </c>
      <c r="M105" s="22"/>
      <c r="N105" s="23"/>
      <c r="O105" s="23"/>
      <c r="P105" s="2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</row>
    <row r="106" spans="1:253" ht="15" customHeight="1">
      <c r="A106" s="13"/>
      <c r="B106" s="13"/>
      <c r="C106" s="13"/>
      <c r="D106" s="13"/>
      <c r="E106" s="28" t="s">
        <v>78</v>
      </c>
      <c r="F106" s="28"/>
      <c r="G106" s="28"/>
      <c r="H106" s="19" t="s">
        <v>79</v>
      </c>
      <c r="I106" s="62">
        <v>4541</v>
      </c>
      <c r="J106" s="62">
        <v>9254</v>
      </c>
      <c r="K106" s="62">
        <v>9254</v>
      </c>
      <c r="L106" s="31">
        <f t="shared" si="3"/>
        <v>100</v>
      </c>
      <c r="M106" s="22"/>
      <c r="N106" s="23"/>
      <c r="O106" s="23"/>
      <c r="P106" s="2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</row>
    <row r="107" spans="1:253" ht="15" customHeight="1">
      <c r="A107" s="13"/>
      <c r="B107" s="13"/>
      <c r="C107" s="13"/>
      <c r="D107" s="13"/>
      <c r="E107" s="28" t="s">
        <v>14</v>
      </c>
      <c r="F107" s="28"/>
      <c r="G107" s="28"/>
      <c r="H107" s="19" t="s">
        <v>15</v>
      </c>
      <c r="I107" s="62">
        <v>2300</v>
      </c>
      <c r="J107" s="62">
        <v>4528.19</v>
      </c>
      <c r="K107" s="62">
        <v>4528.19</v>
      </c>
      <c r="L107" s="31">
        <f t="shared" si="3"/>
        <v>100</v>
      </c>
      <c r="M107" s="22"/>
      <c r="N107" s="23"/>
      <c r="O107" s="23"/>
      <c r="P107" s="2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</row>
    <row r="108" spans="1:253" ht="24.75" customHeight="1">
      <c r="A108" s="13"/>
      <c r="B108" s="13"/>
      <c r="C108" s="13"/>
      <c r="D108" s="13"/>
      <c r="E108" s="49" t="s">
        <v>112</v>
      </c>
      <c r="F108" s="49"/>
      <c r="G108" s="49"/>
      <c r="H108" s="104"/>
      <c r="I108" s="52">
        <f>I8+I11+I16+I32+I50+I73+I81+I96+I42</f>
        <v>4577889</v>
      </c>
      <c r="J108" s="52">
        <f>J8+J11+J16+J32+J42+J50+J73+J81+J96</f>
        <v>5061235</v>
      </c>
      <c r="K108" s="52">
        <f>K8+K11+K16+K32+K42+K50+K73+K81+K96</f>
        <v>4930931.88</v>
      </c>
      <c r="L108" s="27">
        <f t="shared" si="3"/>
        <v>97.42546789469368</v>
      </c>
      <c r="M108" s="22"/>
      <c r="N108" s="23"/>
      <c r="O108" s="23"/>
      <c r="P108" s="2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</row>
    <row r="109" spans="1:253" ht="21.75" customHeight="1">
      <c r="A109" s="105"/>
      <c r="B109" s="105"/>
      <c r="C109" s="105"/>
      <c r="D109" s="105"/>
      <c r="E109" s="106"/>
      <c r="F109" s="106"/>
      <c r="G109" s="106"/>
      <c r="I109" s="107"/>
      <c r="J109" s="108"/>
      <c r="K109" s="109"/>
      <c r="L109" s="109"/>
      <c r="M109" s="110"/>
      <c r="N109" s="23"/>
      <c r="O109" s="23"/>
      <c r="P109" s="2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</row>
    <row r="110" spans="1:253" ht="21" customHeight="1">
      <c r="A110" s="3"/>
      <c r="B110" s="3"/>
      <c r="C110" s="3"/>
      <c r="D110" s="3"/>
      <c r="E110" s="3"/>
      <c r="F110" s="3"/>
      <c r="G110" s="3"/>
      <c r="H110" s="111" t="s">
        <v>113</v>
      </c>
      <c r="I110" s="112"/>
      <c r="J110" s="112"/>
      <c r="K110" s="23"/>
      <c r="L110" s="23"/>
      <c r="M110" s="23"/>
      <c r="N110" s="23"/>
      <c r="O110" s="23"/>
      <c r="P110" s="2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</row>
    <row r="111" spans="8:16" ht="21" customHeight="1">
      <c r="H111" s="113" t="s">
        <v>114</v>
      </c>
      <c r="I111" s="114"/>
      <c r="J111" s="114"/>
      <c r="K111" s="108"/>
      <c r="L111" s="108"/>
      <c r="M111" s="108"/>
      <c r="N111" s="108"/>
      <c r="O111" s="108"/>
      <c r="P111" s="108"/>
    </row>
    <row r="112" spans="8:16" ht="21" customHeight="1">
      <c r="H112" s="113" t="s">
        <v>115</v>
      </c>
      <c r="I112" s="115"/>
      <c r="J112" s="116"/>
      <c r="K112" s="108"/>
      <c r="L112" s="108"/>
      <c r="M112" s="108"/>
      <c r="N112" s="108"/>
      <c r="O112" s="108"/>
      <c r="P112" s="108"/>
    </row>
    <row r="113" spans="8:16" ht="21" customHeight="1">
      <c r="H113" s="113" t="s">
        <v>116</v>
      </c>
      <c r="I113" s="117"/>
      <c r="J113" s="117"/>
      <c r="K113" s="108"/>
      <c r="L113" s="108"/>
      <c r="M113" s="108"/>
      <c r="N113" s="108"/>
      <c r="O113" s="108"/>
      <c r="P113" s="108"/>
    </row>
    <row r="114" spans="8:16" ht="21" customHeight="1">
      <c r="H114" s="113" t="s">
        <v>117</v>
      </c>
      <c r="I114" s="117"/>
      <c r="J114" s="117"/>
      <c r="K114" s="108"/>
      <c r="L114" s="108"/>
      <c r="M114" s="108"/>
      <c r="N114" s="108"/>
      <c r="O114" s="108"/>
      <c r="P114" s="108"/>
    </row>
    <row r="115" spans="8:16" ht="21" customHeight="1">
      <c r="H115" s="113" t="s">
        <v>118</v>
      </c>
      <c r="I115" s="117"/>
      <c r="J115" s="117"/>
      <c r="K115" s="108"/>
      <c r="L115" s="108"/>
      <c r="M115" s="108"/>
      <c r="N115" s="108"/>
      <c r="O115" s="108"/>
      <c r="P115" s="108"/>
    </row>
    <row r="116" spans="9:16" ht="18" customHeight="1">
      <c r="I116" s="108"/>
      <c r="J116" s="108"/>
      <c r="K116" s="108"/>
      <c r="L116" s="108"/>
      <c r="M116" s="108"/>
      <c r="N116" s="108"/>
      <c r="O116" s="108"/>
      <c r="P116" s="108"/>
    </row>
    <row r="117" spans="9:16" ht="12.75">
      <c r="I117" s="108"/>
      <c r="J117" s="108"/>
      <c r="K117" s="108"/>
      <c r="L117" s="108"/>
      <c r="M117" s="108"/>
      <c r="N117" s="108"/>
      <c r="O117" s="108"/>
      <c r="P117" s="108"/>
    </row>
    <row r="118" spans="9:16" ht="12.75">
      <c r="I118" s="108"/>
      <c r="J118" s="108"/>
      <c r="K118" s="108"/>
      <c r="L118" s="108"/>
      <c r="M118" s="108"/>
      <c r="N118" s="108"/>
      <c r="O118" s="108"/>
      <c r="P118" s="108"/>
    </row>
    <row r="119" spans="9:16" ht="12.75">
      <c r="I119" s="108"/>
      <c r="J119" s="108"/>
      <c r="K119" s="108"/>
      <c r="L119" s="108"/>
      <c r="M119" s="108"/>
      <c r="N119" s="108"/>
      <c r="O119" s="108"/>
      <c r="P119" s="108"/>
    </row>
    <row r="120" spans="9:16" ht="12.75">
      <c r="I120" s="108"/>
      <c r="J120" s="108"/>
      <c r="K120" s="108"/>
      <c r="L120" s="108"/>
      <c r="M120" s="108"/>
      <c r="N120" s="108"/>
      <c r="O120" s="108"/>
      <c r="P120" s="108"/>
    </row>
    <row r="121" spans="9:16" ht="12.75">
      <c r="I121" s="108"/>
      <c r="J121" s="108"/>
      <c r="K121" s="108"/>
      <c r="L121" s="108"/>
      <c r="M121" s="108"/>
      <c r="N121" s="108"/>
      <c r="O121" s="108"/>
      <c r="P121" s="108"/>
    </row>
    <row r="122" spans="9:16" ht="12.75">
      <c r="I122" s="108"/>
      <c r="J122" s="108"/>
      <c r="K122" s="108"/>
      <c r="L122" s="108"/>
      <c r="M122" s="108"/>
      <c r="N122" s="108"/>
      <c r="O122" s="108"/>
      <c r="P122" s="108"/>
    </row>
    <row r="123" spans="9:16" ht="12.75">
      <c r="I123" s="108"/>
      <c r="J123" s="108"/>
      <c r="K123" s="108"/>
      <c r="L123" s="108"/>
      <c r="M123" s="108"/>
      <c r="N123" s="108"/>
      <c r="O123" s="108"/>
      <c r="P123" s="108"/>
    </row>
    <row r="124" spans="9:16" ht="12.75">
      <c r="I124" s="108"/>
      <c r="J124" s="108"/>
      <c r="K124" s="108"/>
      <c r="L124" s="108"/>
      <c r="M124" s="108"/>
      <c r="N124" s="108"/>
      <c r="O124" s="108"/>
      <c r="P124" s="108"/>
    </row>
    <row r="125" spans="9:16" ht="12.75">
      <c r="I125" s="108"/>
      <c r="J125" s="108"/>
      <c r="K125" s="108"/>
      <c r="L125" s="108"/>
      <c r="M125" s="108"/>
      <c r="N125" s="108"/>
      <c r="O125" s="108"/>
      <c r="P125" s="108"/>
    </row>
    <row r="126" spans="9:16" ht="12.75">
      <c r="I126" s="108"/>
      <c r="J126" s="108"/>
      <c r="K126" s="108"/>
      <c r="L126" s="108"/>
      <c r="M126" s="108"/>
      <c r="N126" s="108"/>
      <c r="O126" s="108"/>
      <c r="P126" s="108"/>
    </row>
    <row r="127" spans="9:16" ht="12.75">
      <c r="I127" s="108"/>
      <c r="J127" s="108"/>
      <c r="K127" s="108"/>
      <c r="L127" s="108"/>
      <c r="M127" s="108"/>
      <c r="N127" s="108"/>
      <c r="O127" s="108"/>
      <c r="P127" s="108"/>
    </row>
    <row r="128" spans="9:16" ht="12.75">
      <c r="I128" s="108"/>
      <c r="J128" s="108"/>
      <c r="K128" s="108"/>
      <c r="L128" s="108"/>
      <c r="M128" s="108"/>
      <c r="N128" s="108"/>
      <c r="O128" s="108"/>
      <c r="P128" s="108"/>
    </row>
    <row r="129" spans="9:16" ht="12.75">
      <c r="I129" s="108"/>
      <c r="J129" s="108"/>
      <c r="K129" s="108"/>
      <c r="L129" s="108"/>
      <c r="M129" s="108"/>
      <c r="N129" s="108"/>
      <c r="O129" s="108"/>
      <c r="P129" s="108"/>
    </row>
    <row r="130" spans="9:16" ht="12.75">
      <c r="I130" s="108"/>
      <c r="J130" s="108"/>
      <c r="K130" s="108"/>
      <c r="L130" s="108"/>
      <c r="M130" s="108"/>
      <c r="N130" s="108"/>
      <c r="O130" s="108"/>
      <c r="P130" s="108"/>
    </row>
    <row r="131" spans="9:16" ht="12.75">
      <c r="I131" s="108"/>
      <c r="J131" s="108"/>
      <c r="K131" s="108"/>
      <c r="L131" s="108"/>
      <c r="M131" s="108"/>
      <c r="N131" s="108"/>
      <c r="O131" s="108"/>
      <c r="P131" s="108"/>
    </row>
    <row r="132" spans="9:16" ht="12.75">
      <c r="I132" s="108"/>
      <c r="J132" s="108"/>
      <c r="K132" s="108"/>
      <c r="L132" s="108"/>
      <c r="M132" s="108"/>
      <c r="N132" s="108"/>
      <c r="O132" s="108"/>
      <c r="P132" s="108"/>
    </row>
    <row r="133" spans="9:16" ht="12.75">
      <c r="I133" s="108"/>
      <c r="J133" s="108"/>
      <c r="K133" s="108"/>
      <c r="L133" s="108"/>
      <c r="M133" s="108"/>
      <c r="N133" s="108"/>
      <c r="O133" s="108"/>
      <c r="P133" s="108"/>
    </row>
    <row r="134" spans="9:16" ht="12.75">
      <c r="I134" s="108"/>
      <c r="J134" s="108"/>
      <c r="K134" s="108"/>
      <c r="L134" s="108"/>
      <c r="M134" s="108"/>
      <c r="N134" s="108"/>
      <c r="O134" s="108"/>
      <c r="P134" s="108"/>
    </row>
    <row r="135" spans="9:16" ht="12.75">
      <c r="I135" s="108"/>
      <c r="J135" s="108"/>
      <c r="K135" s="108"/>
      <c r="L135" s="108"/>
      <c r="M135" s="108"/>
      <c r="N135" s="108"/>
      <c r="O135" s="108"/>
      <c r="P135" s="108"/>
    </row>
    <row r="136" spans="9:16" ht="12.75">
      <c r="I136" s="108"/>
      <c r="J136" s="108"/>
      <c r="K136" s="108"/>
      <c r="L136" s="108"/>
      <c r="M136" s="108"/>
      <c r="N136" s="108"/>
      <c r="O136" s="108"/>
      <c r="P136" s="108"/>
    </row>
    <row r="137" spans="9:16" ht="12.75">
      <c r="I137" s="108"/>
      <c r="J137" s="108"/>
      <c r="K137" s="108"/>
      <c r="L137" s="108"/>
      <c r="M137" s="108"/>
      <c r="N137" s="108"/>
      <c r="O137" s="108"/>
      <c r="P137" s="108"/>
    </row>
    <row r="138" spans="9:16" ht="12.75">
      <c r="I138" s="108"/>
      <c r="J138" s="108"/>
      <c r="K138" s="108"/>
      <c r="L138" s="108"/>
      <c r="M138" s="108"/>
      <c r="N138" s="108"/>
      <c r="O138" s="108"/>
      <c r="P138" s="108"/>
    </row>
    <row r="139" spans="9:16" ht="18.75" customHeight="1">
      <c r="I139" s="108"/>
      <c r="J139" s="108"/>
      <c r="K139" s="108"/>
      <c r="L139" s="108"/>
      <c r="M139" s="108"/>
      <c r="N139" s="108"/>
      <c r="O139" s="108"/>
      <c r="P139" s="108"/>
    </row>
    <row r="140" ht="24.75" customHeight="1"/>
  </sheetData>
  <mergeCells count="98">
    <mergeCell ref="E108:G108"/>
    <mergeCell ref="E103:G103"/>
    <mergeCell ref="E105:G105"/>
    <mergeCell ref="E106:G106"/>
    <mergeCell ref="E107:G107"/>
    <mergeCell ref="E104:G104"/>
    <mergeCell ref="E99:G99"/>
    <mergeCell ref="E100:G100"/>
    <mergeCell ref="E101:G101"/>
    <mergeCell ref="E102:G102"/>
    <mergeCell ref="E97:F97"/>
    <mergeCell ref="E94:G94"/>
    <mergeCell ref="E95:G95"/>
    <mergeCell ref="E98:G98"/>
    <mergeCell ref="E90:G90"/>
    <mergeCell ref="E91:G91"/>
    <mergeCell ref="E92:G92"/>
    <mergeCell ref="E93:G93"/>
    <mergeCell ref="E87:G87"/>
    <mergeCell ref="E88:G88"/>
    <mergeCell ref="E89:G89"/>
    <mergeCell ref="E80:F80"/>
    <mergeCell ref="E82:F82"/>
    <mergeCell ref="E84:G84"/>
    <mergeCell ref="E85:G85"/>
    <mergeCell ref="E86:G86"/>
    <mergeCell ref="E83:G83"/>
    <mergeCell ref="E64:G64"/>
    <mergeCell ref="E65:G65"/>
    <mergeCell ref="E71:F71"/>
    <mergeCell ref="E72:G72"/>
    <mergeCell ref="E66:G66"/>
    <mergeCell ref="E70:G70"/>
    <mergeCell ref="E69:G69"/>
    <mergeCell ref="E68:G68"/>
    <mergeCell ref="E67:G67"/>
    <mergeCell ref="E59:G59"/>
    <mergeCell ref="E60:G60"/>
    <mergeCell ref="E61:G61"/>
    <mergeCell ref="E63:G63"/>
    <mergeCell ref="E62:G62"/>
    <mergeCell ref="E55:G55"/>
    <mergeCell ref="E28:G28"/>
    <mergeCell ref="E33:F33"/>
    <mergeCell ref="E37:G37"/>
    <mergeCell ref="E38:G38"/>
    <mergeCell ref="E36:G36"/>
    <mergeCell ref="E41:G41"/>
    <mergeCell ref="E35:F35"/>
    <mergeCell ref="E25:G25"/>
    <mergeCell ref="E26:G26"/>
    <mergeCell ref="E52:G52"/>
    <mergeCell ref="E53:G53"/>
    <mergeCell ref="E10:G10"/>
    <mergeCell ref="E17:F17"/>
    <mergeCell ref="E18:G18"/>
    <mergeCell ref="E19:F19"/>
    <mergeCell ref="E15:G15"/>
    <mergeCell ref="E79:F79"/>
    <mergeCell ref="E29:G29"/>
    <mergeCell ref="E30:G30"/>
    <mergeCell ref="E27:G27"/>
    <mergeCell ref="E31:G31"/>
    <mergeCell ref="E34:G34"/>
    <mergeCell ref="E51:F51"/>
    <mergeCell ref="E76:G76"/>
    <mergeCell ref="E77:G77"/>
    <mergeCell ref="E75:G75"/>
    <mergeCell ref="E20:G20"/>
    <mergeCell ref="E22:G22"/>
    <mergeCell ref="E57:G57"/>
    <mergeCell ref="E54:G54"/>
    <mergeCell ref="E56:G56"/>
    <mergeCell ref="E21:F21"/>
    <mergeCell ref="E39:G39"/>
    <mergeCell ref="E40:G40"/>
    <mergeCell ref="E23:G23"/>
    <mergeCell ref="E24:G24"/>
    <mergeCell ref="L5:L6"/>
    <mergeCell ref="E13:G13"/>
    <mergeCell ref="E14:G14"/>
    <mergeCell ref="E5:E6"/>
    <mergeCell ref="F5:H5"/>
    <mergeCell ref="I5:I6"/>
    <mergeCell ref="J5:J6"/>
    <mergeCell ref="K5:K6"/>
    <mergeCell ref="E12:F12"/>
    <mergeCell ref="E9:F9"/>
    <mergeCell ref="E78:G78"/>
    <mergeCell ref="E43:F43"/>
    <mergeCell ref="E44:G44"/>
    <mergeCell ref="E45:G45"/>
    <mergeCell ref="E46:G46"/>
    <mergeCell ref="E47:G47"/>
    <mergeCell ref="E48:G48"/>
    <mergeCell ref="E49:G49"/>
    <mergeCell ref="E74:F74"/>
    <mergeCell ref="E58:G58"/>
  </mergeCells>
  <printOptions horizontalCentered="1"/>
  <pageMargins left="1.062992125984252" right="0.4724409448818898" top="0.5905511811023623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 POWIATOWE</cp:lastModifiedBy>
  <dcterms:created xsi:type="dcterms:W3CDTF">2007-04-16T12:48:10Z</dcterms:created>
  <dcterms:modified xsi:type="dcterms:W3CDTF">2007-04-16T12:48:28Z</dcterms:modified>
  <cp:category/>
  <cp:version/>
  <cp:contentType/>
  <cp:contentStatus/>
</cp:coreProperties>
</file>