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200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<sst xmlns="http://schemas.openxmlformats.org/spreadsheetml/2006/main" count="229" uniqueCount="162">
  <si>
    <t>w  złotych</t>
  </si>
  <si>
    <t>Dział</t>
  </si>
  <si>
    <t>Rozdział*</t>
  </si>
  <si>
    <t>§</t>
  </si>
  <si>
    <t>Źródło dochodów</t>
  </si>
  <si>
    <t>Ogółem</t>
  </si>
  <si>
    <t>w tym :</t>
  </si>
  <si>
    <t>bieżące</t>
  </si>
  <si>
    <t xml:space="preserve">majątkowe </t>
  </si>
  <si>
    <t>010</t>
  </si>
  <si>
    <t xml:space="preserve">Rolnictwo i łowiectwo 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</si>
  <si>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</si>
  <si>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</si>
  <si>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</si>
  <si>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</si>
  <si>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</si>
  <si>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</si>
  <si>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</si>
  <si>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</si>
  <si>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</si>
  <si>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</si>
  <si>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</si>
  <si>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</si>
  <si>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0750</t>
  </si>
  <si>
    <t>Dochody z najmu i dzierżawy składników majatkowych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</si>
  <si>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</si>
  <si>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</si>
  <si>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6208</t>
  </si>
  <si>
    <t>Dotacje rozwojowe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</si>
  <si>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</si>
  <si>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</si>
  <si>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</si>
  <si>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</si>
  <si>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</si>
  <si>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</si>
  <si>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710</t>
  </si>
  <si>
    <t>Działalność usługowa</t>
  </si>
  <si>
    <t>71013</t>
  </si>
  <si>
    <t>Prace geodezyjne i kartograficzne (nieinwestycyjne)</t>
  </si>
  <si>
    <t>71014</t>
  </si>
  <si>
    <t xml:space="preserve">Opracowania geodezyjne i kartograficzne </t>
  </si>
  <si>
    <t>71015</t>
  </si>
  <si>
    <t>Nadzór budowlany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</si>
  <si>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</si>
  <si>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</si>
  <si>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</si>
  <si>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</si>
  <si>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</si>
  <si>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</si>
  <si>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75020</t>
  </si>
  <si>
    <t>Starostwa powiatowe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</si>
  <si>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</si>
  <si>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</si>
  <si>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</si>
  <si>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</si>
  <si>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</si>
  <si>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</si>
  <si>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0870</t>
  </si>
  <si>
    <t xml:space="preserve">Wpływy ze sprzedaży składników majątkowych </t>
  </si>
  <si>
    <t>0920</t>
  </si>
  <si>
    <t>Pozostałe odsetki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</si>
  <si>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</si>
  <si>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</si>
  <si>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</si>
  <si>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</si>
  <si>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</si>
  <si>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</si>
  <si>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</si>
  <si>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</si>
  <si>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</si>
  <si>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</si>
  <si>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</si>
  <si>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</si>
  <si>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</si>
  <si>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</si>
  <si>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</si>
  <si>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</si>
  <si>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</si>
  <si>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</si>
  <si>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</si>
  <si>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 xml:space="preserve">Podatek dochodowy od osób prawnych 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</si>
  <si>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</si>
  <si>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</si>
  <si>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</si>
  <si>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</si>
  <si>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</si>
  <si>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</si>
  <si>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</si>
  <si>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</si>
  <si>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</si>
  <si>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</si>
  <si>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</si>
  <si>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</si>
  <si>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</si>
  <si>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0830</t>
  </si>
  <si>
    <t>Wpływy z usług</t>
  </si>
  <si>
    <t>80111</t>
  </si>
  <si>
    <t>Gimnazja specjalne</t>
  </si>
  <si>
    <t>80120</t>
  </si>
  <si>
    <t>Licea ogólnokształcące</t>
  </si>
  <si>
    <t>80130</t>
  </si>
  <si>
    <t>Szkoły zawodowe</t>
  </si>
  <si>
    <t>80142</t>
  </si>
  <si>
    <t>851</t>
  </si>
  <si>
    <t>Ochrona zdrowia</t>
  </si>
  <si>
    <t>85156</t>
  </si>
  <si>
    <t>Składki na ubezpieczenie zdrowotne oraz świadczenia dla osób nieobjętych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</si>
  <si>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</si>
  <si>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</si>
  <si>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</si>
  <si>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</si>
  <si>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</si>
  <si>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</si>
  <si>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85204</t>
  </si>
  <si>
    <t>Rodziny zastępcze</t>
  </si>
  <si>
    <t>2310</t>
  </si>
  <si>
    <t>Dotacje celowe otrzymane z gminy na zadania bieżące realizowane na podstawie porozumień (umów) między jednostkami samorządu terytorialnego</t>
  </si>
  <si>
    <t>85203</t>
  </si>
  <si>
    <t>Ośrodki wsparcia</t>
  </si>
  <si>
    <t>85218</t>
  </si>
  <si>
    <t>Powiatowe centra pomocy społecznej</t>
  </si>
  <si>
    <t>85220</t>
  </si>
  <si>
    <t xml:space="preserve">Jednostki specjalistycznego poradnictwa, mieszkania chronione i ośrodki interwencji kryzysowej </t>
  </si>
  <si>
    <t>853</t>
  </si>
  <si>
    <t>Pozostałe zadania w zakresie polityki społecznej</t>
  </si>
  <si>
    <t>85321</t>
  </si>
  <si>
    <t xml:space="preserve">Zespoły do spraw orzekania o niepełnosprawności </t>
  </si>
  <si>
    <t>85324</t>
  </si>
  <si>
    <t xml:space="preserve">Państwowy Fundusz Rehabilitacji Osób Niepełnosprawnych </t>
  </si>
  <si>
    <t xml:space="preserve">Dotacje otrzymane z funduszy celowych na realizację zadań bieżących jednostek sektora finansów publicznych </t>
  </si>
  <si>
    <t>85333</t>
  </si>
  <si>
    <t>Powiatowe urzędy pracy</t>
  </si>
  <si>
    <t xml:space="preserve">Środki z Funduszy Pracy otrzymane przez powiat z przeznaczeniem na finansowanie kosztów wynagrodzenia i składek na ubezpieczenia społeczne pracowników powiatowego urzędu pracy </t>
  </si>
  <si>
    <t>854</t>
  </si>
  <si>
    <t>Edukacyjna opieka wychowawcza</t>
  </si>
  <si>
    <t>85403</t>
  </si>
  <si>
    <t>Specjalne ośrodki szkolno-wychowawcze</t>
  </si>
  <si>
    <t>0680</t>
  </si>
  <si>
    <t>Wpływy od rodziców z tytułu odpłatności za utrzymanie dzieci (wychowanków) w placówkach opiekuńczo-wychowawczych</t>
  </si>
  <si>
    <t>85406</t>
  </si>
  <si>
    <t>Poradnie psychologiczno-pedagogiczne, w tym poradnie specjalistyczne</t>
  </si>
  <si>
    <t>85410</t>
  </si>
  <si>
    <t>Internaty i bursy szkolne</t>
  </si>
  <si>
    <t>926</t>
  </si>
  <si>
    <t>Kultura fizyczna i sport</t>
  </si>
  <si>
    <t>92601</t>
  </si>
  <si>
    <t>Obiekty sportowe</t>
  </si>
  <si>
    <t>Dochody ogółem</t>
  </si>
  <si>
    <t>Przewodniczący Rady Powiatu Mławskiego</t>
  </si>
  <si>
    <t>Dochody budżetu powiatu na 2009 r.</t>
  </si>
  <si>
    <t>Planowane dochody na 2009 r</t>
  </si>
  <si>
    <t>Witold Okumski</t>
  </si>
  <si>
    <t>Dotacje rozojowe oraz środki na finansowanie Wspólnej Polityki Rolnej</t>
  </si>
  <si>
    <t>Ośrodki szkolenia, dokształcania i doskonalenia kadr</t>
  </si>
  <si>
    <t>80195</t>
  </si>
  <si>
    <t>Posotała działalność</t>
  </si>
  <si>
    <t>Wpływy z tutyłu pomocy finansowej udzielanej między jednostkami samorządu terytorialnego na dofinanoswanie własnych zadań inwestycyjnych i zakupów inwestycyjnych</t>
  </si>
  <si>
    <t>85395</t>
  </si>
  <si>
    <t>Pozostała działalność</t>
  </si>
  <si>
    <t>85111</t>
  </si>
  <si>
    <t>Szpitale ogólne</t>
  </si>
  <si>
    <t>Załącznik nr 1 do uchwały Rady Powiatu Mławskiego Nr XXIV/159/2008 z dnia 29.12.2008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</si>
</sst>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0" fillId="0" borderId="5" xfId="0" applyNumberFormat="1" applyBorder="1" applyAlignment="1">
      <alignment horizontal="left" vertical="center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49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4" fontId="0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2"/>
  <sheetViews>
    <sheetView tabSelected="1" workbookViewId="0" topLeftCell="A1">
      <selection activeCell="B135" sqref="B13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0.375" style="0" customWidth="1"/>
    <col min="5" max="5" width="12.75390625" style="0" customWidth="1"/>
    <col min="6" max="6" width="12.375" style="0" customWidth="1"/>
    <col min="7" max="7" width="11.75390625" style="0" customWidth="1"/>
  </cols>
  <sheetData>
    <row r="2" spans="5:7" ht="12.75">
      <c r="E2" s="77" t="s">
        <v>161</v>
      </c>
      <c r="F2" s="77"/>
      <c r="G2" s="77"/>
    </row>
    <row r="3" spans="5:7" ht="27.75" customHeight="1">
      <c r="E3" s="77"/>
      <c r="F3" s="77"/>
      <c r="G3" s="77"/>
    </row>
    <row r="4" ht="9" customHeight="1"/>
    <row r="5" spans="2:5" ht="19.5" customHeight="1">
      <c r="B5" s="82" t="s">
        <v>149</v>
      </c>
      <c r="C5" s="82"/>
      <c r="D5" s="82"/>
      <c r="E5" s="82"/>
    </row>
    <row r="6" spans="2:4" ht="11.25" customHeight="1">
      <c r="B6" s="1"/>
      <c r="C6" s="1"/>
      <c r="D6" s="1"/>
    </row>
    <row r="7" ht="12.75">
      <c r="E7" s="2" t="s">
        <v>0</v>
      </c>
    </row>
    <row r="8" spans="1:7" s="3" customFormat="1" ht="15" customHeight="1">
      <c r="A8" s="71" t="s">
        <v>1</v>
      </c>
      <c r="B8" s="83" t="s">
        <v>2</v>
      </c>
      <c r="C8" s="71" t="s">
        <v>3</v>
      </c>
      <c r="D8" s="71" t="s">
        <v>4</v>
      </c>
      <c r="E8" s="73" t="s">
        <v>150</v>
      </c>
      <c r="F8" s="73"/>
      <c r="G8" s="74"/>
    </row>
    <row r="9" spans="1:7" s="3" customFormat="1" ht="15" customHeight="1">
      <c r="A9" s="72"/>
      <c r="B9" s="84"/>
      <c r="C9" s="72"/>
      <c r="D9" s="72"/>
      <c r="E9" s="75" t="s">
        <v>5</v>
      </c>
      <c r="F9" s="73" t="s">
        <v>6</v>
      </c>
      <c r="G9" s="74"/>
    </row>
    <row r="10" spans="1:7" s="8" customFormat="1" ht="15" customHeight="1">
      <c r="A10" s="4"/>
      <c r="B10" s="5"/>
      <c r="C10" s="6"/>
      <c r="D10" s="6"/>
      <c r="E10" s="76"/>
      <c r="F10" s="7" t="s">
        <v>7</v>
      </c>
      <c r="G10" s="7" t="s">
        <v>8</v>
      </c>
    </row>
    <row r="11" spans="1:7" ht="12.75" customHeight="1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19.5" customHeight="1">
      <c r="A12" s="11" t="s">
        <v>9</v>
      </c>
      <c r="B12" s="12"/>
      <c r="C12" s="13"/>
      <c r="D12" s="14" t="s">
        <v>10</v>
      </c>
      <c r="E12" s="59">
        <f>E13</f>
        <v>227000</v>
      </c>
      <c r="F12" s="59">
        <f>F13</f>
        <v>227000</v>
      </c>
      <c r="G12" s="59">
        <f>G13</f>
        <v>0</v>
      </c>
    </row>
    <row r="13" spans="1:7" ht="27" customHeight="1">
      <c r="A13" s="15"/>
      <c r="B13" s="16" t="s">
        <v>11</v>
      </c>
      <c r="C13" s="17"/>
      <c r="D13" s="18" t="s">
        <v>12</v>
      </c>
      <c r="E13" s="60">
        <f>SUM(E14)</f>
        <v>227000</v>
      </c>
      <c r="F13" s="60">
        <f>SUM(F14)</f>
        <v>227000</v>
      </c>
      <c r="G13" s="60">
        <f>SUM(G14)</f>
        <v>0</v>
      </c>
    </row>
    <row r="14" spans="1:7" ht="55.5" customHeight="1">
      <c r="A14" s="15"/>
      <c r="B14" s="16"/>
      <c r="C14" s="17">
        <v>2110</v>
      </c>
      <c r="D14" s="18" t="s">
        <v>13</v>
      </c>
      <c r="E14" s="60">
        <f>F14+G14</f>
        <v>227000</v>
      </c>
      <c r="F14" s="60">
        <v>227000</v>
      </c>
      <c r="G14" s="60">
        <v>0</v>
      </c>
    </row>
    <row r="15" spans="1:7" ht="21.75" customHeight="1">
      <c r="A15" s="11" t="s">
        <v>14</v>
      </c>
      <c r="B15" s="12"/>
      <c r="C15" s="13"/>
      <c r="D15" s="19" t="s">
        <v>15</v>
      </c>
      <c r="E15" s="59">
        <f aca="true" t="shared" si="0" ref="E15:G16">E16</f>
        <v>274979.96</v>
      </c>
      <c r="F15" s="59">
        <f t="shared" si="0"/>
        <v>274979.96</v>
      </c>
      <c r="G15" s="59">
        <f t="shared" si="0"/>
        <v>0</v>
      </c>
    </row>
    <row r="16" spans="1:7" ht="21.75" customHeight="1">
      <c r="A16" s="15"/>
      <c r="B16" s="16" t="s">
        <v>16</v>
      </c>
      <c r="C16" s="17"/>
      <c r="D16" s="18" t="s">
        <v>17</v>
      </c>
      <c r="E16" s="60">
        <f t="shared" si="0"/>
        <v>274979.96</v>
      </c>
      <c r="F16" s="60">
        <f t="shared" si="0"/>
        <v>274979.96</v>
      </c>
      <c r="G16" s="60">
        <f t="shared" si="0"/>
        <v>0</v>
      </c>
    </row>
    <row r="17" spans="1:7" ht="54.75" customHeight="1">
      <c r="A17" s="15"/>
      <c r="B17" s="16"/>
      <c r="C17" s="17">
        <v>2460</v>
      </c>
      <c r="D17" s="20" t="s">
        <v>18</v>
      </c>
      <c r="E17" s="61">
        <f>F17+G17</f>
        <v>274979.96</v>
      </c>
      <c r="F17" s="62">
        <v>274979.96</v>
      </c>
      <c r="G17" s="63">
        <v>0</v>
      </c>
    </row>
    <row r="18" spans="1:7" ht="21" customHeight="1">
      <c r="A18" s="11" t="s">
        <v>19</v>
      </c>
      <c r="B18" s="12"/>
      <c r="C18" s="13"/>
      <c r="D18" s="21" t="s">
        <v>20</v>
      </c>
      <c r="E18" s="64">
        <f>E19</f>
        <v>7261428.91</v>
      </c>
      <c r="F18" s="64">
        <f>F19</f>
        <v>130868.12</v>
      </c>
      <c r="G18" s="65">
        <f>G19</f>
        <v>7130560.79</v>
      </c>
    </row>
    <row r="19" spans="1:7" ht="24.75" customHeight="1">
      <c r="A19" s="15"/>
      <c r="B19" s="16" t="s">
        <v>21</v>
      </c>
      <c r="C19" s="17"/>
      <c r="D19" s="22" t="s">
        <v>22</v>
      </c>
      <c r="E19" s="61">
        <f>SUM(E20:E22)</f>
        <v>7261428.91</v>
      </c>
      <c r="F19" s="61">
        <f>SUM(F20:F22)</f>
        <v>130868.12</v>
      </c>
      <c r="G19" s="66">
        <f>SUM(G20:G22)</f>
        <v>7130560.79</v>
      </c>
    </row>
    <row r="20" spans="1:7" ht="63.75" customHeight="1">
      <c r="A20" s="15"/>
      <c r="B20" s="16"/>
      <c r="C20" s="16" t="s">
        <v>23</v>
      </c>
      <c r="D20" s="23" t="s">
        <v>24</v>
      </c>
      <c r="E20" s="61">
        <f>F20+G20</f>
        <v>20868.12</v>
      </c>
      <c r="F20" s="61">
        <v>20868.12</v>
      </c>
      <c r="G20" s="63">
        <v>0</v>
      </c>
    </row>
    <row r="21" spans="1:7" ht="30" customHeight="1">
      <c r="A21" s="15"/>
      <c r="B21" s="16"/>
      <c r="C21" s="24" t="s">
        <v>25</v>
      </c>
      <c r="D21" s="25" t="s">
        <v>26</v>
      </c>
      <c r="E21" s="61">
        <f>F21+G21</f>
        <v>110000</v>
      </c>
      <c r="F21" s="61">
        <v>110000</v>
      </c>
      <c r="G21" s="60">
        <v>0</v>
      </c>
    </row>
    <row r="22" spans="1:7" ht="29.25" customHeight="1">
      <c r="A22" s="15"/>
      <c r="B22" s="16"/>
      <c r="C22" s="16" t="s">
        <v>27</v>
      </c>
      <c r="D22" s="26" t="s">
        <v>28</v>
      </c>
      <c r="E22" s="61">
        <f>F22+G22</f>
        <v>7130560.79</v>
      </c>
      <c r="F22" s="61">
        <v>0</v>
      </c>
      <c r="G22" s="66">
        <v>7130560.79</v>
      </c>
    </row>
    <row r="23" spans="1:7" ht="19.5" customHeight="1">
      <c r="A23" s="11" t="s">
        <v>29</v>
      </c>
      <c r="B23" s="12"/>
      <c r="C23" s="13"/>
      <c r="D23" s="14" t="s">
        <v>30</v>
      </c>
      <c r="E23" s="59">
        <f>E24</f>
        <v>34475.99</v>
      </c>
      <c r="F23" s="59">
        <f>F24</f>
        <v>34475.99</v>
      </c>
      <c r="G23" s="59">
        <f>G24</f>
        <v>0</v>
      </c>
    </row>
    <row r="24" spans="1:7" ht="19.5" customHeight="1">
      <c r="A24" s="15"/>
      <c r="B24" s="16" t="s">
        <v>31</v>
      </c>
      <c r="C24" s="17"/>
      <c r="D24" s="27" t="s">
        <v>32</v>
      </c>
      <c r="E24" s="60">
        <f>SUM(E25:E27)</f>
        <v>34475.99</v>
      </c>
      <c r="F24" s="60">
        <f>SUM(F25:F27)</f>
        <v>34475.99</v>
      </c>
      <c r="G24" s="60">
        <f>SUM(G25:G27)</f>
        <v>0</v>
      </c>
    </row>
    <row r="25" spans="1:7" ht="27.75" customHeight="1">
      <c r="A25" s="15"/>
      <c r="B25" s="16"/>
      <c r="C25" s="16" t="s">
        <v>33</v>
      </c>
      <c r="D25" s="23" t="s">
        <v>34</v>
      </c>
      <c r="E25" s="60">
        <f>F25+G25</f>
        <v>968.99</v>
      </c>
      <c r="F25" s="60">
        <v>968.99</v>
      </c>
      <c r="G25" s="60">
        <v>0</v>
      </c>
    </row>
    <row r="26" spans="1:7" ht="69" customHeight="1">
      <c r="A26" s="15"/>
      <c r="B26" s="16"/>
      <c r="C26" s="16" t="s">
        <v>23</v>
      </c>
      <c r="D26" s="23" t="s">
        <v>24</v>
      </c>
      <c r="E26" s="60">
        <f>F26+G26</f>
        <v>6507</v>
      </c>
      <c r="F26" s="60">
        <v>6507</v>
      </c>
      <c r="G26" s="60">
        <v>0</v>
      </c>
    </row>
    <row r="27" spans="1:7" ht="55.5" customHeight="1">
      <c r="A27" s="15"/>
      <c r="B27" s="16"/>
      <c r="C27" s="17">
        <v>2110</v>
      </c>
      <c r="D27" s="18" t="s">
        <v>13</v>
      </c>
      <c r="E27" s="60">
        <f>F27+G27</f>
        <v>27000</v>
      </c>
      <c r="F27" s="60">
        <v>27000</v>
      </c>
      <c r="G27" s="60">
        <v>0</v>
      </c>
    </row>
    <row r="28" spans="1:7" ht="19.5" customHeight="1">
      <c r="A28" s="11" t="s">
        <v>35</v>
      </c>
      <c r="B28" s="12"/>
      <c r="C28" s="13"/>
      <c r="D28" s="14" t="s">
        <v>36</v>
      </c>
      <c r="E28" s="59">
        <f>E29+E31+E33</f>
        <v>395000</v>
      </c>
      <c r="F28" s="59">
        <f>F29+F31+F33</f>
        <v>395000</v>
      </c>
      <c r="G28" s="59">
        <f>G33</f>
        <v>0</v>
      </c>
    </row>
    <row r="29" spans="1:7" ht="27.75" customHeight="1">
      <c r="A29" s="15"/>
      <c r="B29" s="16" t="s">
        <v>37</v>
      </c>
      <c r="C29" s="17"/>
      <c r="D29" s="18" t="s">
        <v>38</v>
      </c>
      <c r="E29" s="60">
        <f>E30</f>
        <v>30000</v>
      </c>
      <c r="F29" s="60">
        <f>F30</f>
        <v>30000</v>
      </c>
      <c r="G29" s="60">
        <f>G30</f>
        <v>0</v>
      </c>
    </row>
    <row r="30" spans="1:7" ht="53.25" customHeight="1">
      <c r="A30" s="15"/>
      <c r="B30" s="16"/>
      <c r="C30" s="17">
        <v>2110</v>
      </c>
      <c r="D30" s="18" t="s">
        <v>13</v>
      </c>
      <c r="E30" s="60">
        <f>F30+G30</f>
        <v>30000</v>
      </c>
      <c r="F30" s="60">
        <v>30000</v>
      </c>
      <c r="G30" s="60">
        <v>0</v>
      </c>
    </row>
    <row r="31" spans="1:7" ht="19.5" customHeight="1">
      <c r="A31" s="15"/>
      <c r="B31" s="16" t="s">
        <v>39</v>
      </c>
      <c r="C31" s="17"/>
      <c r="D31" s="27" t="s">
        <v>40</v>
      </c>
      <c r="E31" s="60">
        <f>E32</f>
        <v>35000</v>
      </c>
      <c r="F31" s="60">
        <f>F32</f>
        <v>35000</v>
      </c>
      <c r="G31" s="60">
        <f>G32</f>
        <v>0</v>
      </c>
    </row>
    <row r="32" spans="1:7" ht="57" customHeight="1">
      <c r="A32" s="15"/>
      <c r="B32" s="16"/>
      <c r="C32" s="17">
        <v>2110</v>
      </c>
      <c r="D32" s="18" t="s">
        <v>13</v>
      </c>
      <c r="E32" s="60">
        <f>F32+G32</f>
        <v>35000</v>
      </c>
      <c r="F32" s="60">
        <v>35000</v>
      </c>
      <c r="G32" s="60">
        <v>0</v>
      </c>
    </row>
    <row r="33" spans="1:7" ht="19.5" customHeight="1">
      <c r="A33" s="15"/>
      <c r="B33" s="16" t="s">
        <v>41</v>
      </c>
      <c r="C33" s="17"/>
      <c r="D33" s="27" t="s">
        <v>42</v>
      </c>
      <c r="E33" s="60">
        <f>SUM(E34:E34)</f>
        <v>330000</v>
      </c>
      <c r="F33" s="60">
        <f>SUM(F34:F34)</f>
        <v>330000</v>
      </c>
      <c r="G33" s="60">
        <f>SUM(G34:G34)</f>
        <v>0</v>
      </c>
    </row>
    <row r="34" spans="1:7" ht="52.5" customHeight="1">
      <c r="A34" s="15"/>
      <c r="B34" s="16"/>
      <c r="C34" s="17">
        <v>2110</v>
      </c>
      <c r="D34" s="18" t="s">
        <v>13</v>
      </c>
      <c r="E34" s="60">
        <f>F34+G34</f>
        <v>330000</v>
      </c>
      <c r="F34" s="60">
        <v>330000</v>
      </c>
      <c r="G34" s="60"/>
    </row>
    <row r="35" spans="1:7" ht="19.5" customHeight="1">
      <c r="A35" s="11" t="s">
        <v>43</v>
      </c>
      <c r="B35" s="12"/>
      <c r="C35" s="13"/>
      <c r="D35" s="14" t="s">
        <v>44</v>
      </c>
      <c r="E35" s="59">
        <f>E36+E39+E46</f>
        <v>2199673</v>
      </c>
      <c r="F35" s="59">
        <f>F36+F39+F46</f>
        <v>2195749</v>
      </c>
      <c r="G35" s="59">
        <f>G36+G39+G46</f>
        <v>3924</v>
      </c>
    </row>
    <row r="36" spans="1:7" ht="19.5" customHeight="1">
      <c r="A36" s="15"/>
      <c r="B36" s="16" t="s">
        <v>45</v>
      </c>
      <c r="C36" s="17"/>
      <c r="D36" s="27" t="s">
        <v>46</v>
      </c>
      <c r="E36" s="60">
        <f>SUM(E37:E38)</f>
        <v>245387</v>
      </c>
      <c r="F36" s="60">
        <f>SUM(F37:F38)</f>
        <v>245387</v>
      </c>
      <c r="G36" s="60">
        <f>SUM(G37:G38)</f>
        <v>0</v>
      </c>
    </row>
    <row r="37" spans="1:7" ht="54.75" customHeight="1">
      <c r="A37" s="15"/>
      <c r="B37" s="16"/>
      <c r="C37" s="17">
        <v>2110</v>
      </c>
      <c r="D37" s="18" t="s">
        <v>13</v>
      </c>
      <c r="E37" s="60">
        <f>F37+G37</f>
        <v>150387</v>
      </c>
      <c r="F37" s="60">
        <v>150387</v>
      </c>
      <c r="G37" s="60">
        <v>0</v>
      </c>
    </row>
    <row r="38" spans="1:7" ht="54.75" customHeight="1">
      <c r="A38" s="15"/>
      <c r="B38" s="16"/>
      <c r="C38" s="28" t="s">
        <v>47</v>
      </c>
      <c r="D38" s="29" t="s">
        <v>48</v>
      </c>
      <c r="E38" s="60">
        <f>F38+G38</f>
        <v>95000</v>
      </c>
      <c r="F38" s="60">
        <v>95000</v>
      </c>
      <c r="G38" s="60">
        <v>0</v>
      </c>
    </row>
    <row r="39" spans="1:7" ht="23.25" customHeight="1">
      <c r="A39" s="15"/>
      <c r="B39" s="16" t="s">
        <v>49</v>
      </c>
      <c r="C39" s="17"/>
      <c r="D39" s="18" t="s">
        <v>50</v>
      </c>
      <c r="E39" s="60">
        <f>SUM(E40:E45)</f>
        <v>1931286</v>
      </c>
      <c r="F39" s="60">
        <f>SUM(F40:F45)</f>
        <v>1927362</v>
      </c>
      <c r="G39" s="60">
        <f>SUM(G40:G45)</f>
        <v>3924</v>
      </c>
    </row>
    <row r="40" spans="1:7" ht="23.25" customHeight="1">
      <c r="A40" s="15"/>
      <c r="B40" s="16"/>
      <c r="C40" s="16" t="s">
        <v>51</v>
      </c>
      <c r="D40" s="18" t="s">
        <v>52</v>
      </c>
      <c r="E40" s="60">
        <f aca="true" t="shared" si="1" ref="E40:E45">F40+G40</f>
        <v>1549368</v>
      </c>
      <c r="F40" s="60">
        <v>1549368</v>
      </c>
      <c r="G40" s="60">
        <v>0</v>
      </c>
    </row>
    <row r="41" spans="1:7" ht="24.75" customHeight="1">
      <c r="A41" s="15"/>
      <c r="B41" s="16"/>
      <c r="C41" s="16" t="s">
        <v>53</v>
      </c>
      <c r="D41" s="18" t="s">
        <v>54</v>
      </c>
      <c r="E41" s="60">
        <f t="shared" si="1"/>
        <v>38123</v>
      </c>
      <c r="F41" s="60">
        <v>38123</v>
      </c>
      <c r="G41" s="60">
        <v>0</v>
      </c>
    </row>
    <row r="42" spans="1:7" ht="24.75" customHeight="1">
      <c r="A42" s="15"/>
      <c r="B42" s="16"/>
      <c r="C42" s="30" t="s">
        <v>55</v>
      </c>
      <c r="D42" s="25" t="s">
        <v>56</v>
      </c>
      <c r="E42" s="60">
        <f t="shared" si="1"/>
        <v>11175</v>
      </c>
      <c r="F42" s="60">
        <v>11175</v>
      </c>
      <c r="G42" s="60">
        <v>0</v>
      </c>
    </row>
    <row r="43" spans="1:7" ht="24.75" customHeight="1">
      <c r="A43" s="15"/>
      <c r="B43" s="16"/>
      <c r="C43" s="30" t="s">
        <v>57</v>
      </c>
      <c r="D43" s="25" t="s">
        <v>58</v>
      </c>
      <c r="E43" s="60">
        <f t="shared" si="1"/>
        <v>3924</v>
      </c>
      <c r="F43" s="60">
        <v>0</v>
      </c>
      <c r="G43" s="60">
        <v>3924</v>
      </c>
    </row>
    <row r="44" spans="1:7" ht="24.75" customHeight="1">
      <c r="A44" s="15"/>
      <c r="B44" s="16"/>
      <c r="C44" s="30" t="s">
        <v>59</v>
      </c>
      <c r="D44" s="25" t="s">
        <v>60</v>
      </c>
      <c r="E44" s="60">
        <f t="shared" si="1"/>
        <v>241231</v>
      </c>
      <c r="F44" s="60">
        <v>241231</v>
      </c>
      <c r="G44" s="60">
        <v>0</v>
      </c>
    </row>
    <row r="45" spans="1:7" ht="24.75" customHeight="1">
      <c r="A45" s="15"/>
      <c r="B45" s="16"/>
      <c r="C45" s="24" t="s">
        <v>25</v>
      </c>
      <c r="D45" s="25" t="s">
        <v>26</v>
      </c>
      <c r="E45" s="60">
        <f t="shared" si="1"/>
        <v>87465</v>
      </c>
      <c r="F45" s="60">
        <v>87465</v>
      </c>
      <c r="G45" s="60">
        <v>0</v>
      </c>
    </row>
    <row r="46" spans="1:7" ht="19.5" customHeight="1">
      <c r="A46" s="15"/>
      <c r="B46" s="16" t="s">
        <v>61</v>
      </c>
      <c r="C46" s="17"/>
      <c r="D46" s="27" t="s">
        <v>62</v>
      </c>
      <c r="E46" s="60">
        <f>E47</f>
        <v>23000</v>
      </c>
      <c r="F46" s="60">
        <f>F47</f>
        <v>23000</v>
      </c>
      <c r="G46" s="60">
        <f>G47</f>
        <v>0</v>
      </c>
    </row>
    <row r="47" spans="1:7" ht="55.5" customHeight="1">
      <c r="A47" s="15"/>
      <c r="B47" s="16"/>
      <c r="C47" s="17">
        <v>2110</v>
      </c>
      <c r="D47" s="18" t="s">
        <v>13</v>
      </c>
      <c r="E47" s="60">
        <f>F47+G47</f>
        <v>23000</v>
      </c>
      <c r="F47" s="60">
        <v>23000</v>
      </c>
      <c r="G47" s="60">
        <v>0</v>
      </c>
    </row>
    <row r="48" spans="1:7" ht="30" customHeight="1">
      <c r="A48" s="11" t="s">
        <v>63</v>
      </c>
      <c r="B48" s="12"/>
      <c r="C48" s="13"/>
      <c r="D48" s="19" t="s">
        <v>64</v>
      </c>
      <c r="E48" s="59">
        <f>E49+E51</f>
        <v>3404115</v>
      </c>
      <c r="F48" s="59">
        <f>F49+F51</f>
        <v>3404115</v>
      </c>
      <c r="G48" s="59">
        <f>G49+G51</f>
        <v>0</v>
      </c>
    </row>
    <row r="49" spans="1:7" ht="30.75" customHeight="1">
      <c r="A49" s="15"/>
      <c r="B49" s="16" t="s">
        <v>65</v>
      </c>
      <c r="C49" s="17"/>
      <c r="D49" s="18" t="s">
        <v>66</v>
      </c>
      <c r="E49" s="60">
        <f>E50</f>
        <v>3403615</v>
      </c>
      <c r="F49" s="60">
        <f>F50</f>
        <v>3403615</v>
      </c>
      <c r="G49" s="60">
        <f>G50</f>
        <v>0</v>
      </c>
    </row>
    <row r="50" spans="1:7" ht="57" customHeight="1">
      <c r="A50" s="15"/>
      <c r="B50" s="16"/>
      <c r="C50" s="17">
        <v>2110</v>
      </c>
      <c r="D50" s="18" t="s">
        <v>13</v>
      </c>
      <c r="E50" s="60">
        <f>F50+G50</f>
        <v>3403615</v>
      </c>
      <c r="F50" s="60">
        <v>3403615</v>
      </c>
      <c r="G50" s="60">
        <v>0</v>
      </c>
    </row>
    <row r="51" spans="1:7" ht="19.5" customHeight="1">
      <c r="A51" s="15"/>
      <c r="B51" s="16" t="s">
        <v>67</v>
      </c>
      <c r="C51" s="17"/>
      <c r="D51" s="27" t="s">
        <v>68</v>
      </c>
      <c r="E51" s="60">
        <f>E52</f>
        <v>500</v>
      </c>
      <c r="F51" s="60">
        <f>F52</f>
        <v>500</v>
      </c>
      <c r="G51" s="60">
        <f>G52</f>
        <v>0</v>
      </c>
    </row>
    <row r="52" spans="1:7" ht="54.75" customHeight="1">
      <c r="A52" s="15"/>
      <c r="B52" s="16"/>
      <c r="C52" s="17">
        <v>2110</v>
      </c>
      <c r="D52" s="18" t="s">
        <v>13</v>
      </c>
      <c r="E52" s="60">
        <f>F52+G52</f>
        <v>500</v>
      </c>
      <c r="F52" s="60">
        <v>500</v>
      </c>
      <c r="G52" s="60">
        <v>0</v>
      </c>
    </row>
    <row r="53" spans="1:7" ht="58.5" customHeight="1">
      <c r="A53" s="11" t="s">
        <v>69</v>
      </c>
      <c r="B53" s="12"/>
      <c r="C53" s="13"/>
      <c r="D53" s="19" t="s">
        <v>70</v>
      </c>
      <c r="E53" s="59">
        <f>E54+E56</f>
        <v>7681205</v>
      </c>
      <c r="F53" s="59">
        <f>F54+F56</f>
        <v>7681205</v>
      </c>
      <c r="G53" s="59">
        <f>G54+G56</f>
        <v>0</v>
      </c>
    </row>
    <row r="54" spans="1:7" ht="44.25" customHeight="1">
      <c r="A54" s="11"/>
      <c r="B54" s="31" t="s">
        <v>71</v>
      </c>
      <c r="C54" s="13"/>
      <c r="D54" s="32" t="s">
        <v>72</v>
      </c>
      <c r="E54" s="58">
        <f>E55</f>
        <v>29327</v>
      </c>
      <c r="F54" s="58">
        <f>F55</f>
        <v>29327</v>
      </c>
      <c r="G54" s="58">
        <f>G55</f>
        <v>0</v>
      </c>
    </row>
    <row r="55" spans="1:7" ht="45" customHeight="1">
      <c r="A55" s="11"/>
      <c r="B55" s="12"/>
      <c r="C55" s="16" t="s">
        <v>73</v>
      </c>
      <c r="D55" s="32" t="s">
        <v>74</v>
      </c>
      <c r="E55" s="58">
        <f>F55+G55</f>
        <v>29327</v>
      </c>
      <c r="F55" s="58">
        <v>29327</v>
      </c>
      <c r="G55" s="58">
        <v>0</v>
      </c>
    </row>
    <row r="56" spans="1:7" ht="30" customHeight="1">
      <c r="A56" s="15"/>
      <c r="B56" s="16" t="s">
        <v>75</v>
      </c>
      <c r="C56" s="17"/>
      <c r="D56" s="18" t="s">
        <v>76</v>
      </c>
      <c r="E56" s="60">
        <f>SUM(E57:E58)</f>
        <v>7651878</v>
      </c>
      <c r="F56" s="60">
        <f>SUM(F57:F58)</f>
        <v>7651878</v>
      </c>
      <c r="G56" s="60">
        <f>SUM(G57:G58)</f>
        <v>0</v>
      </c>
    </row>
    <row r="57" spans="1:7" ht="24" customHeight="1">
      <c r="A57" s="15"/>
      <c r="B57" s="16"/>
      <c r="C57" s="16" t="s">
        <v>77</v>
      </c>
      <c r="D57" s="18" t="s">
        <v>78</v>
      </c>
      <c r="E57" s="60">
        <f>F57+G57</f>
        <v>7420732</v>
      </c>
      <c r="F57" s="60">
        <v>7420732</v>
      </c>
      <c r="G57" s="60">
        <v>0</v>
      </c>
    </row>
    <row r="58" spans="1:7" ht="21.75" customHeight="1">
      <c r="A58" s="15"/>
      <c r="B58" s="16"/>
      <c r="C58" s="16" t="s">
        <v>79</v>
      </c>
      <c r="D58" s="18" t="s">
        <v>80</v>
      </c>
      <c r="E58" s="60">
        <f>F58+G58</f>
        <v>231146</v>
      </c>
      <c r="F58" s="60">
        <v>231146</v>
      </c>
      <c r="G58" s="60">
        <v>0</v>
      </c>
    </row>
    <row r="59" spans="1:7" ht="21" customHeight="1">
      <c r="A59" s="11" t="s">
        <v>81</v>
      </c>
      <c r="B59" s="12"/>
      <c r="C59" s="13"/>
      <c r="D59" s="19" t="s">
        <v>82</v>
      </c>
      <c r="E59" s="59">
        <f>E60+E62+E64</f>
        <v>28333469</v>
      </c>
      <c r="F59" s="59">
        <f>F60+F62+F64</f>
        <v>28333469</v>
      </c>
      <c r="G59" s="59">
        <f>G60+G62+G64</f>
        <v>0</v>
      </c>
    </row>
    <row r="60" spans="1:7" ht="30.75" customHeight="1">
      <c r="A60" s="15"/>
      <c r="B60" s="16" t="s">
        <v>83</v>
      </c>
      <c r="C60" s="17"/>
      <c r="D60" s="18" t="s">
        <v>84</v>
      </c>
      <c r="E60" s="60">
        <f>E61</f>
        <v>21742451</v>
      </c>
      <c r="F60" s="60">
        <f>F61</f>
        <v>21742451</v>
      </c>
      <c r="G60" s="60">
        <f>G61</f>
        <v>0</v>
      </c>
    </row>
    <row r="61" spans="1:7" ht="21" customHeight="1">
      <c r="A61" s="15"/>
      <c r="B61" s="16"/>
      <c r="C61" s="17">
        <v>2920</v>
      </c>
      <c r="D61" s="18" t="s">
        <v>85</v>
      </c>
      <c r="E61" s="60">
        <f>F61+G61</f>
        <v>21742451</v>
      </c>
      <c r="F61" s="60">
        <v>21742451</v>
      </c>
      <c r="G61" s="60">
        <v>0</v>
      </c>
    </row>
    <row r="62" spans="1:7" ht="29.25" customHeight="1">
      <c r="A62" s="15"/>
      <c r="B62" s="16" t="s">
        <v>86</v>
      </c>
      <c r="C62" s="17"/>
      <c r="D62" s="18" t="s">
        <v>87</v>
      </c>
      <c r="E62" s="60">
        <f>E63</f>
        <v>4315988</v>
      </c>
      <c r="F62" s="60">
        <f>F63</f>
        <v>4315988</v>
      </c>
      <c r="G62" s="60">
        <f>G63</f>
        <v>0</v>
      </c>
    </row>
    <row r="63" spans="1:7" ht="21" customHeight="1">
      <c r="A63" s="15"/>
      <c r="B63" s="16"/>
      <c r="C63" s="17">
        <v>2920</v>
      </c>
      <c r="D63" s="18" t="s">
        <v>85</v>
      </c>
      <c r="E63" s="60">
        <f>F63+G63</f>
        <v>4315988</v>
      </c>
      <c r="F63" s="60">
        <v>4315988</v>
      </c>
      <c r="G63" s="60">
        <v>0</v>
      </c>
    </row>
    <row r="64" spans="1:7" ht="27.75" customHeight="1">
      <c r="A64" s="15"/>
      <c r="B64" s="16" t="s">
        <v>88</v>
      </c>
      <c r="C64" s="17"/>
      <c r="D64" s="18" t="s">
        <v>89</v>
      </c>
      <c r="E64" s="60">
        <f>E65</f>
        <v>2275030</v>
      </c>
      <c r="F64" s="60">
        <f>F65</f>
        <v>2275030</v>
      </c>
      <c r="G64" s="60">
        <f>G65</f>
        <v>0</v>
      </c>
    </row>
    <row r="65" spans="1:7" ht="21" customHeight="1">
      <c r="A65" s="15"/>
      <c r="B65" s="16"/>
      <c r="C65" s="17">
        <v>2920</v>
      </c>
      <c r="D65" s="18" t="s">
        <v>85</v>
      </c>
      <c r="E65" s="60">
        <f>F65+G65</f>
        <v>2275030</v>
      </c>
      <c r="F65" s="60">
        <v>2275030</v>
      </c>
      <c r="G65" s="60">
        <v>0</v>
      </c>
    </row>
    <row r="66" spans="1:7" ht="21" customHeight="1">
      <c r="A66" s="11" t="s">
        <v>90</v>
      </c>
      <c r="B66" s="12"/>
      <c r="C66" s="13"/>
      <c r="D66" s="19" t="s">
        <v>91</v>
      </c>
      <c r="E66" s="59">
        <f>E67+E69+E72+E76+E82+E85</f>
        <v>705384.1599999999</v>
      </c>
      <c r="F66" s="59">
        <f>F67+F69+F72+F76+F82+F85</f>
        <v>705384.1599999999</v>
      </c>
      <c r="G66" s="59">
        <f>G67+G69+G72+G76+G82+G85</f>
        <v>0</v>
      </c>
    </row>
    <row r="67" spans="1:7" ht="21" customHeight="1">
      <c r="A67" s="33"/>
      <c r="B67" s="31" t="s">
        <v>92</v>
      </c>
      <c r="C67" s="34"/>
      <c r="D67" s="32" t="s">
        <v>93</v>
      </c>
      <c r="E67" s="58">
        <f>E68</f>
        <v>55000</v>
      </c>
      <c r="F67" s="58">
        <f>F68</f>
        <v>55000</v>
      </c>
      <c r="G67" s="58">
        <f>G68</f>
        <v>0</v>
      </c>
    </row>
    <row r="68" spans="1:7" ht="21" customHeight="1">
      <c r="A68" s="33"/>
      <c r="B68" s="31"/>
      <c r="C68" s="16" t="s">
        <v>94</v>
      </c>
      <c r="D68" s="18" t="s">
        <v>95</v>
      </c>
      <c r="E68" s="58">
        <f>F68+G68</f>
        <v>55000</v>
      </c>
      <c r="F68" s="58">
        <v>55000</v>
      </c>
      <c r="G68" s="58">
        <v>0</v>
      </c>
    </row>
    <row r="69" spans="1:7" ht="21" customHeight="1">
      <c r="A69" s="33"/>
      <c r="B69" s="31" t="s">
        <v>96</v>
      </c>
      <c r="C69" s="16"/>
      <c r="D69" s="18" t="s">
        <v>97</v>
      </c>
      <c r="E69" s="58">
        <f>SUM(E70:E71)</f>
        <v>37590</v>
      </c>
      <c r="F69" s="58">
        <f>SUM(F70:F71)</f>
        <v>37590</v>
      </c>
      <c r="G69" s="58">
        <f>SUM(G70:G71)</f>
        <v>0</v>
      </c>
    </row>
    <row r="70" spans="1:7" ht="69" customHeight="1">
      <c r="A70" s="33"/>
      <c r="B70" s="31"/>
      <c r="C70" s="16" t="s">
        <v>23</v>
      </c>
      <c r="D70" s="23" t="s">
        <v>24</v>
      </c>
      <c r="E70" s="58">
        <f>F70+G70</f>
        <v>12590</v>
      </c>
      <c r="F70" s="58">
        <v>12590</v>
      </c>
      <c r="G70" s="58">
        <v>0</v>
      </c>
    </row>
    <row r="71" spans="1:7" ht="21" customHeight="1">
      <c r="A71" s="33"/>
      <c r="B71" s="31"/>
      <c r="C71" s="16" t="s">
        <v>25</v>
      </c>
      <c r="D71" s="18" t="s">
        <v>26</v>
      </c>
      <c r="E71" s="58">
        <f>F71+G71</f>
        <v>25000</v>
      </c>
      <c r="F71" s="58">
        <v>25000</v>
      </c>
      <c r="G71" s="58">
        <v>0</v>
      </c>
    </row>
    <row r="72" spans="1:7" ht="21" customHeight="1">
      <c r="A72" s="15"/>
      <c r="B72" s="16" t="s">
        <v>98</v>
      </c>
      <c r="C72" s="17"/>
      <c r="D72" s="18" t="s">
        <v>99</v>
      </c>
      <c r="E72" s="60">
        <f>SUM(E73:E75)</f>
        <v>116188</v>
      </c>
      <c r="F72" s="60">
        <f>SUM(F73:F75)</f>
        <v>116188</v>
      </c>
      <c r="G72" s="60">
        <f>SUM(G74:G75)</f>
        <v>0</v>
      </c>
    </row>
    <row r="73" spans="1:7" ht="21" customHeight="1">
      <c r="A73" s="15"/>
      <c r="B73" s="16"/>
      <c r="C73" s="16" t="s">
        <v>55</v>
      </c>
      <c r="D73" s="18" t="s">
        <v>56</v>
      </c>
      <c r="E73" s="60">
        <f>F73+G73</f>
        <v>528</v>
      </c>
      <c r="F73" s="60">
        <v>528</v>
      </c>
      <c r="G73" s="60">
        <v>0</v>
      </c>
    </row>
    <row r="74" spans="1:7" ht="65.25" customHeight="1">
      <c r="A74" s="15"/>
      <c r="B74" s="16"/>
      <c r="C74" s="16" t="s">
        <v>23</v>
      </c>
      <c r="D74" s="23" t="s">
        <v>24</v>
      </c>
      <c r="E74" s="60">
        <f>F74+G74</f>
        <v>94470</v>
      </c>
      <c r="F74" s="60">
        <v>94470</v>
      </c>
      <c r="G74" s="60">
        <v>0</v>
      </c>
    </row>
    <row r="75" spans="1:7" ht="21" customHeight="1">
      <c r="A75" s="15"/>
      <c r="B75" s="16"/>
      <c r="C75" s="16" t="s">
        <v>25</v>
      </c>
      <c r="D75" s="18" t="s">
        <v>26</v>
      </c>
      <c r="E75" s="60">
        <f>F75+G75</f>
        <v>21190</v>
      </c>
      <c r="F75" s="60">
        <v>21190</v>
      </c>
      <c r="G75" s="60">
        <v>0</v>
      </c>
    </row>
    <row r="76" spans="1:7" ht="21" customHeight="1">
      <c r="A76" s="15"/>
      <c r="B76" s="16" t="s">
        <v>100</v>
      </c>
      <c r="C76" s="16"/>
      <c r="D76" s="18" t="s">
        <v>101</v>
      </c>
      <c r="E76" s="60">
        <f>SUM(E77:E81)</f>
        <v>295775.96</v>
      </c>
      <c r="F76" s="60">
        <f>SUM(F77:F81)</f>
        <v>295775.96</v>
      </c>
      <c r="G76" s="60">
        <f>SUM(G77:G81)</f>
        <v>0</v>
      </c>
    </row>
    <row r="77" spans="1:7" ht="21" customHeight="1">
      <c r="A77" s="15"/>
      <c r="B77" s="16"/>
      <c r="C77" s="16" t="s">
        <v>55</v>
      </c>
      <c r="D77" s="18" t="s">
        <v>56</v>
      </c>
      <c r="E77" s="60">
        <f>F77+G77</f>
        <v>550</v>
      </c>
      <c r="F77" s="60">
        <v>550</v>
      </c>
      <c r="G77" s="60">
        <v>0</v>
      </c>
    </row>
    <row r="78" spans="1:7" ht="65.25" customHeight="1">
      <c r="A78" s="15"/>
      <c r="B78" s="16"/>
      <c r="C78" s="16" t="s">
        <v>23</v>
      </c>
      <c r="D78" s="23" t="s">
        <v>24</v>
      </c>
      <c r="E78" s="60">
        <f>F78+G78</f>
        <v>89291</v>
      </c>
      <c r="F78" s="60">
        <v>89291</v>
      </c>
      <c r="G78" s="60">
        <v>0</v>
      </c>
    </row>
    <row r="79" spans="1:7" ht="21.75" customHeight="1">
      <c r="A79" s="15"/>
      <c r="B79" s="16"/>
      <c r="C79" s="16" t="s">
        <v>94</v>
      </c>
      <c r="D79" s="18" t="s">
        <v>95</v>
      </c>
      <c r="E79" s="60">
        <f>F79+G79</f>
        <v>200</v>
      </c>
      <c r="F79" s="60">
        <v>200</v>
      </c>
      <c r="G79" s="60">
        <v>0</v>
      </c>
    </row>
    <row r="80" spans="1:7" ht="21" customHeight="1">
      <c r="A80" s="15"/>
      <c r="B80" s="16"/>
      <c r="C80" s="16" t="s">
        <v>25</v>
      </c>
      <c r="D80" s="18" t="s">
        <v>26</v>
      </c>
      <c r="E80" s="60">
        <f>F80+G80</f>
        <v>90772</v>
      </c>
      <c r="F80" s="60">
        <v>90772</v>
      </c>
      <c r="G80" s="60">
        <v>0</v>
      </c>
    </row>
    <row r="81" spans="1:7" ht="32.25" customHeight="1">
      <c r="A81" s="15"/>
      <c r="B81" s="16"/>
      <c r="C81" s="38">
        <v>2008</v>
      </c>
      <c r="D81" s="47" t="s">
        <v>152</v>
      </c>
      <c r="E81" s="60">
        <f>F81+G81</f>
        <v>114962.96</v>
      </c>
      <c r="F81" s="60">
        <v>114962.96</v>
      </c>
      <c r="G81" s="60">
        <v>0</v>
      </c>
    </row>
    <row r="82" spans="1:7" ht="30.75" customHeight="1">
      <c r="A82" s="15"/>
      <c r="B82" s="16" t="s">
        <v>102</v>
      </c>
      <c r="C82" s="16"/>
      <c r="D82" s="18" t="s">
        <v>153</v>
      </c>
      <c r="E82" s="60">
        <f>SUM(E83:E84)</f>
        <v>90963</v>
      </c>
      <c r="F82" s="60">
        <f>SUM(F83:F84)</f>
        <v>90963</v>
      </c>
      <c r="G82" s="60">
        <f>SUM(G83:G84)</f>
        <v>0</v>
      </c>
    </row>
    <row r="83" spans="1:7" ht="66" customHeight="1">
      <c r="A83" s="15"/>
      <c r="B83" s="16"/>
      <c r="C83" s="16" t="s">
        <v>23</v>
      </c>
      <c r="D83" s="23" t="s">
        <v>24</v>
      </c>
      <c r="E83" s="60">
        <f>F83+G83</f>
        <v>23388</v>
      </c>
      <c r="F83" s="60">
        <v>23388</v>
      </c>
      <c r="G83" s="60">
        <v>0</v>
      </c>
    </row>
    <row r="84" spans="1:7" ht="21" customHeight="1">
      <c r="A84" s="15"/>
      <c r="B84" s="16"/>
      <c r="C84" s="16" t="s">
        <v>94</v>
      </c>
      <c r="D84" s="18" t="s">
        <v>95</v>
      </c>
      <c r="E84" s="60">
        <f>F84+G84</f>
        <v>67575</v>
      </c>
      <c r="F84" s="60">
        <v>67575</v>
      </c>
      <c r="G84" s="60">
        <v>0</v>
      </c>
    </row>
    <row r="85" spans="1:7" ht="20.25" customHeight="1">
      <c r="A85" s="15"/>
      <c r="B85" s="16" t="s">
        <v>154</v>
      </c>
      <c r="C85" s="16"/>
      <c r="D85" s="18" t="s">
        <v>155</v>
      </c>
      <c r="E85" s="60">
        <f>SUM(E86)</f>
        <v>109867.2</v>
      </c>
      <c r="F85" s="60">
        <f>SUM(F86)</f>
        <v>109867.2</v>
      </c>
      <c r="G85" s="60">
        <f>SUM(G86)</f>
        <v>0</v>
      </c>
    </row>
    <row r="86" spans="1:7" ht="31.5" customHeight="1">
      <c r="A86" s="15"/>
      <c r="B86" s="16"/>
      <c r="C86" s="38">
        <v>2008</v>
      </c>
      <c r="D86" s="47" t="s">
        <v>152</v>
      </c>
      <c r="E86" s="60">
        <f>SUM(F86:G86)</f>
        <v>109867.2</v>
      </c>
      <c r="F86" s="60">
        <v>109867.2</v>
      </c>
      <c r="G86" s="60">
        <v>0</v>
      </c>
    </row>
    <row r="87" spans="1:7" ht="19.5" customHeight="1">
      <c r="A87" s="11" t="s">
        <v>103</v>
      </c>
      <c r="B87" s="12"/>
      <c r="C87" s="13"/>
      <c r="D87" s="14" t="s">
        <v>104</v>
      </c>
      <c r="E87" s="59">
        <f>E88+E90</f>
        <v>1139600</v>
      </c>
      <c r="F87" s="59">
        <f>F88+F90</f>
        <v>849600</v>
      </c>
      <c r="G87" s="59">
        <f>G88+G90</f>
        <v>290000</v>
      </c>
    </row>
    <row r="88" spans="1:7" ht="43.5" customHeight="1">
      <c r="A88" s="15"/>
      <c r="B88" s="16" t="s">
        <v>105</v>
      </c>
      <c r="C88" s="17"/>
      <c r="D88" s="18" t="s">
        <v>106</v>
      </c>
      <c r="E88" s="60">
        <f>E89</f>
        <v>849600</v>
      </c>
      <c r="F88" s="60">
        <f>F89</f>
        <v>849600</v>
      </c>
      <c r="G88" s="60">
        <f>G89</f>
        <v>0</v>
      </c>
    </row>
    <row r="89" spans="1:7" ht="53.25" customHeight="1">
      <c r="A89" s="15"/>
      <c r="B89" s="16"/>
      <c r="C89" s="17">
        <v>2110</v>
      </c>
      <c r="D89" s="18" t="s">
        <v>13</v>
      </c>
      <c r="E89" s="60">
        <f>F89+G89</f>
        <v>849600</v>
      </c>
      <c r="F89" s="60">
        <v>849600</v>
      </c>
      <c r="G89" s="60">
        <v>0</v>
      </c>
    </row>
    <row r="90" spans="1:7" ht="17.25" customHeight="1">
      <c r="A90" s="15"/>
      <c r="B90" s="16" t="s">
        <v>159</v>
      </c>
      <c r="C90" s="17"/>
      <c r="D90" s="18" t="s">
        <v>160</v>
      </c>
      <c r="E90" s="60">
        <f>SUM(E91)</f>
        <v>290000</v>
      </c>
      <c r="F90" s="60">
        <f>SUM(F91)</f>
        <v>0</v>
      </c>
      <c r="G90" s="60">
        <f>SUM(G91)</f>
        <v>290000</v>
      </c>
    </row>
    <row r="91" spans="1:7" ht="59.25" customHeight="1">
      <c r="A91" s="15"/>
      <c r="B91" s="16"/>
      <c r="C91" s="17">
        <v>6300</v>
      </c>
      <c r="D91" s="18" t="s">
        <v>156</v>
      </c>
      <c r="E91" s="60">
        <f>F91+G91</f>
        <v>290000</v>
      </c>
      <c r="F91" s="60">
        <v>0</v>
      </c>
      <c r="G91" s="60">
        <v>290000</v>
      </c>
    </row>
    <row r="92" spans="1:7" ht="18" customHeight="1">
      <c r="A92" s="11" t="s">
        <v>107</v>
      </c>
      <c r="B92" s="12"/>
      <c r="C92" s="13"/>
      <c r="D92" s="14" t="s">
        <v>108</v>
      </c>
      <c r="E92" s="59">
        <f>E93+E96+E100+E102+E104</f>
        <v>1528595.5</v>
      </c>
      <c r="F92" s="59">
        <f>F93+F96+F100+F102+F104</f>
        <v>1528595.5</v>
      </c>
      <c r="G92" s="59">
        <f>G93+G96+G100+G102+G104</f>
        <v>0</v>
      </c>
    </row>
    <row r="93" spans="1:7" ht="19.5" customHeight="1">
      <c r="A93" s="11"/>
      <c r="B93" s="31" t="s">
        <v>109</v>
      </c>
      <c r="C93" s="13"/>
      <c r="D93" s="35" t="s">
        <v>110</v>
      </c>
      <c r="E93" s="58">
        <f>SUM(E94:E95)</f>
        <v>648784</v>
      </c>
      <c r="F93" s="58">
        <f>SUM(F94:F95)</f>
        <v>648784</v>
      </c>
      <c r="G93" s="58">
        <f>SUM(G94:G95)</f>
        <v>0</v>
      </c>
    </row>
    <row r="94" spans="1:7" ht="18" customHeight="1">
      <c r="A94" s="11"/>
      <c r="B94" s="12"/>
      <c r="C94" s="16" t="s">
        <v>59</v>
      </c>
      <c r="D94" s="18" t="s">
        <v>60</v>
      </c>
      <c r="E94" s="58">
        <f>F94+G94</f>
        <v>1000</v>
      </c>
      <c r="F94" s="58">
        <v>1000</v>
      </c>
      <c r="G94" s="58">
        <v>0</v>
      </c>
    </row>
    <row r="95" spans="1:7" ht="53.25" customHeight="1">
      <c r="A95" s="11"/>
      <c r="B95" s="12"/>
      <c r="C95" s="16" t="s">
        <v>111</v>
      </c>
      <c r="D95" s="32" t="s">
        <v>112</v>
      </c>
      <c r="E95" s="58">
        <f>F95+G95</f>
        <v>647784</v>
      </c>
      <c r="F95" s="58">
        <v>647784</v>
      </c>
      <c r="G95" s="58">
        <v>0</v>
      </c>
    </row>
    <row r="96" spans="1:7" ht="21.75" customHeight="1">
      <c r="A96" s="11"/>
      <c r="B96" s="31" t="s">
        <v>113</v>
      </c>
      <c r="C96" s="31"/>
      <c r="D96" s="32" t="s">
        <v>114</v>
      </c>
      <c r="E96" s="58">
        <f>SUM(E97:E99)</f>
        <v>102351.5</v>
      </c>
      <c r="F96" s="58">
        <f>SUM(F97:F99)</f>
        <v>102351.5</v>
      </c>
      <c r="G96" s="58">
        <f>SUM(G97:G99)</f>
        <v>0</v>
      </c>
    </row>
    <row r="97" spans="1:7" ht="21.75" customHeight="1">
      <c r="A97" s="11"/>
      <c r="B97" s="31"/>
      <c r="C97" s="16" t="s">
        <v>94</v>
      </c>
      <c r="D97" s="18" t="s">
        <v>95</v>
      </c>
      <c r="E97" s="58">
        <f>F97+G97</f>
        <v>2385.84</v>
      </c>
      <c r="F97" s="58">
        <v>2385.84</v>
      </c>
      <c r="G97" s="58">
        <v>0</v>
      </c>
    </row>
    <row r="98" spans="1:7" ht="54" customHeight="1">
      <c r="A98" s="11"/>
      <c r="B98" s="31"/>
      <c r="C98" s="31" t="s">
        <v>115</v>
      </c>
      <c r="D98" s="32" t="s">
        <v>116</v>
      </c>
      <c r="E98" s="58">
        <f>F98+G98</f>
        <v>7905.6</v>
      </c>
      <c r="F98" s="58">
        <v>7905.6</v>
      </c>
      <c r="G98" s="58">
        <v>0</v>
      </c>
    </row>
    <row r="99" spans="1:7" ht="52.5" customHeight="1">
      <c r="A99" s="11"/>
      <c r="B99" s="31"/>
      <c r="C99" s="31" t="s">
        <v>111</v>
      </c>
      <c r="D99" s="32" t="s">
        <v>112</v>
      </c>
      <c r="E99" s="58">
        <f>F99+G99</f>
        <v>92060.06</v>
      </c>
      <c r="F99" s="58">
        <v>92060.06</v>
      </c>
      <c r="G99" s="58">
        <v>0</v>
      </c>
    </row>
    <row r="100" spans="1:7" ht="19.5" customHeight="1">
      <c r="A100" s="15"/>
      <c r="B100" s="16" t="s">
        <v>117</v>
      </c>
      <c r="C100" s="17"/>
      <c r="D100" s="27" t="s">
        <v>118</v>
      </c>
      <c r="E100" s="60">
        <f>E101</f>
        <v>728000</v>
      </c>
      <c r="F100" s="60">
        <f>F101</f>
        <v>728000</v>
      </c>
      <c r="G100" s="60">
        <f>G101</f>
        <v>0</v>
      </c>
    </row>
    <row r="101" spans="1:7" ht="54" customHeight="1">
      <c r="A101" s="36"/>
      <c r="B101" s="37"/>
      <c r="C101" s="38">
        <v>2110</v>
      </c>
      <c r="D101" s="39" t="s">
        <v>13</v>
      </c>
      <c r="E101" s="67">
        <f>F101+G101</f>
        <v>728000</v>
      </c>
      <c r="F101" s="67">
        <v>728000</v>
      </c>
      <c r="G101" s="63">
        <v>0</v>
      </c>
    </row>
    <row r="102" spans="1:7" ht="19.5" customHeight="1">
      <c r="A102" s="36"/>
      <c r="B102" s="37" t="s">
        <v>119</v>
      </c>
      <c r="C102" s="38"/>
      <c r="D102" s="39" t="s">
        <v>120</v>
      </c>
      <c r="E102" s="67">
        <f>E103</f>
        <v>3460</v>
      </c>
      <c r="F102" s="67">
        <f>F103</f>
        <v>3460</v>
      </c>
      <c r="G102" s="67">
        <f>G103</f>
        <v>0</v>
      </c>
    </row>
    <row r="103" spans="1:7" ht="19.5" customHeight="1">
      <c r="A103" s="36"/>
      <c r="B103" s="37"/>
      <c r="C103" s="37" t="s">
        <v>25</v>
      </c>
      <c r="D103" s="39" t="s">
        <v>26</v>
      </c>
      <c r="E103" s="67">
        <f>F103+G103</f>
        <v>3460</v>
      </c>
      <c r="F103" s="67">
        <v>3460</v>
      </c>
      <c r="G103" s="63">
        <v>0</v>
      </c>
    </row>
    <row r="104" spans="1:7" ht="43.5" customHeight="1">
      <c r="A104" s="40"/>
      <c r="B104" s="37" t="s">
        <v>121</v>
      </c>
      <c r="C104" s="38"/>
      <c r="D104" s="39" t="s">
        <v>122</v>
      </c>
      <c r="E104" s="67">
        <f>SUM(E105:E107)</f>
        <v>46000</v>
      </c>
      <c r="F104" s="68">
        <f>SUM(F105:F107)</f>
        <v>46000</v>
      </c>
      <c r="G104" s="68">
        <f>SUM(G105:G107)</f>
        <v>0</v>
      </c>
    </row>
    <row r="105" spans="1:7" ht="63.75" customHeight="1">
      <c r="A105" s="36"/>
      <c r="B105" s="37"/>
      <c r="C105" s="16" t="s">
        <v>23</v>
      </c>
      <c r="D105" s="23" t="s">
        <v>24</v>
      </c>
      <c r="E105" s="67">
        <f>F105+G105</f>
        <v>40000</v>
      </c>
      <c r="F105" s="67">
        <v>40000</v>
      </c>
      <c r="G105" s="63">
        <v>0</v>
      </c>
    </row>
    <row r="106" spans="1:7" ht="21" customHeight="1">
      <c r="A106" s="36"/>
      <c r="B106" s="37"/>
      <c r="C106" s="16" t="s">
        <v>94</v>
      </c>
      <c r="D106" s="18" t="s">
        <v>95</v>
      </c>
      <c r="E106" s="67">
        <f>F106+G106</f>
        <v>5000</v>
      </c>
      <c r="F106" s="67">
        <v>5000</v>
      </c>
      <c r="G106" s="63">
        <v>0</v>
      </c>
    </row>
    <row r="107" spans="1:7" ht="18.75" customHeight="1">
      <c r="A107" s="36"/>
      <c r="B107" s="37"/>
      <c r="C107" s="37" t="s">
        <v>59</v>
      </c>
      <c r="D107" s="39" t="s">
        <v>60</v>
      </c>
      <c r="E107" s="67">
        <f>F107+G107</f>
        <v>1000</v>
      </c>
      <c r="F107" s="67">
        <v>1000</v>
      </c>
      <c r="G107" s="63">
        <v>0</v>
      </c>
    </row>
    <row r="108" spans="1:7" ht="27.75" customHeight="1">
      <c r="A108" s="41" t="s">
        <v>123</v>
      </c>
      <c r="B108" s="42"/>
      <c r="C108" s="43"/>
      <c r="D108" s="44" t="s">
        <v>124</v>
      </c>
      <c r="E108" s="69">
        <f>E109+E111+E113+E115</f>
        <v>716277.15</v>
      </c>
      <c r="F108" s="69">
        <f>F109+F111+F113+F115</f>
        <v>716277.15</v>
      </c>
      <c r="G108" s="69">
        <f>G109+G111+G113+G115</f>
        <v>0</v>
      </c>
    </row>
    <row r="109" spans="1:7" ht="30" customHeight="1">
      <c r="A109" s="36"/>
      <c r="B109" s="37" t="s">
        <v>125</v>
      </c>
      <c r="C109" s="38"/>
      <c r="D109" s="39" t="s">
        <v>126</v>
      </c>
      <c r="E109" s="63">
        <f>E110</f>
        <v>86000</v>
      </c>
      <c r="F109" s="63">
        <f>F110</f>
        <v>86000</v>
      </c>
      <c r="G109" s="63">
        <f>G110</f>
        <v>0</v>
      </c>
    </row>
    <row r="110" spans="1:7" ht="57" customHeight="1">
      <c r="A110" s="40"/>
      <c r="B110" s="45"/>
      <c r="C110" s="46">
        <v>2110</v>
      </c>
      <c r="D110" s="18" t="s">
        <v>13</v>
      </c>
      <c r="E110" s="63">
        <f>F110+G110</f>
        <v>86000</v>
      </c>
      <c r="F110" s="63">
        <v>86000</v>
      </c>
      <c r="G110" s="63">
        <v>0</v>
      </c>
    </row>
    <row r="111" spans="1:7" ht="27.75" customHeight="1">
      <c r="A111" s="36"/>
      <c r="B111" s="37" t="s">
        <v>127</v>
      </c>
      <c r="C111" s="38"/>
      <c r="D111" s="47" t="s">
        <v>128</v>
      </c>
      <c r="E111" s="63">
        <f>E112</f>
        <v>20579</v>
      </c>
      <c r="F111" s="63">
        <f>F112</f>
        <v>20579</v>
      </c>
      <c r="G111" s="63">
        <f>G112</f>
        <v>0</v>
      </c>
    </row>
    <row r="112" spans="1:7" ht="42" customHeight="1">
      <c r="A112" s="36"/>
      <c r="B112" s="37"/>
      <c r="C112" s="38">
        <v>2440</v>
      </c>
      <c r="D112" s="47" t="s">
        <v>129</v>
      </c>
      <c r="E112" s="63">
        <f>F112+G112</f>
        <v>20579</v>
      </c>
      <c r="F112" s="63">
        <v>20579</v>
      </c>
      <c r="G112" s="63">
        <v>0</v>
      </c>
    </row>
    <row r="113" spans="1:7" ht="25.5" customHeight="1">
      <c r="A113" s="36"/>
      <c r="B113" s="37" t="s">
        <v>130</v>
      </c>
      <c r="C113" s="38"/>
      <c r="D113" s="47" t="s">
        <v>131</v>
      </c>
      <c r="E113" s="63">
        <f>SUM(E114)</f>
        <v>601000</v>
      </c>
      <c r="F113" s="63">
        <f>SUM(F114)</f>
        <v>601000</v>
      </c>
      <c r="G113" s="63">
        <f>SUM(G114)</f>
        <v>0</v>
      </c>
    </row>
    <row r="114" spans="1:7" ht="72" customHeight="1">
      <c r="A114" s="36"/>
      <c r="B114" s="37"/>
      <c r="C114" s="38">
        <v>2690</v>
      </c>
      <c r="D114" s="47" t="s">
        <v>132</v>
      </c>
      <c r="E114" s="63">
        <f>F114+G114</f>
        <v>601000</v>
      </c>
      <c r="F114" s="63">
        <v>601000</v>
      </c>
      <c r="G114" s="63">
        <v>0</v>
      </c>
    </row>
    <row r="115" spans="1:7" ht="30" customHeight="1">
      <c r="A115" s="36"/>
      <c r="B115" s="37" t="s">
        <v>157</v>
      </c>
      <c r="C115" s="38"/>
      <c r="D115" s="47" t="s">
        <v>158</v>
      </c>
      <c r="E115" s="63">
        <f>SUM(E116)</f>
        <v>8698.15</v>
      </c>
      <c r="F115" s="63">
        <f>SUM(F116)</f>
        <v>8698.15</v>
      </c>
      <c r="G115" s="63">
        <f>SUM(G116)</f>
        <v>0</v>
      </c>
    </row>
    <row r="116" spans="1:7" ht="32.25" customHeight="1">
      <c r="A116" s="36"/>
      <c r="B116" s="37"/>
      <c r="C116" s="38">
        <v>2008</v>
      </c>
      <c r="D116" s="47" t="s">
        <v>152</v>
      </c>
      <c r="E116" s="63">
        <f>F116+G116</f>
        <v>8698.15</v>
      </c>
      <c r="F116" s="63">
        <v>8698.15</v>
      </c>
      <c r="G116" s="63">
        <v>0</v>
      </c>
    </row>
    <row r="117" spans="1:7" ht="25.5" customHeight="1">
      <c r="A117" s="48" t="s">
        <v>133</v>
      </c>
      <c r="B117" s="49"/>
      <c r="C117" s="50"/>
      <c r="D117" s="51" t="s">
        <v>134</v>
      </c>
      <c r="E117" s="70">
        <f>E118+E120+E122</f>
        <v>248588</v>
      </c>
      <c r="F117" s="70">
        <f>F118+F120+F122</f>
        <v>248588</v>
      </c>
      <c r="G117" s="70">
        <f>G118+G120+G122</f>
        <v>0</v>
      </c>
    </row>
    <row r="118" spans="1:7" ht="23.25" customHeight="1">
      <c r="A118" s="36"/>
      <c r="B118" s="37" t="s">
        <v>135</v>
      </c>
      <c r="C118" s="38"/>
      <c r="D118" s="47" t="s">
        <v>136</v>
      </c>
      <c r="E118" s="63">
        <f>SUM(E119)</f>
        <v>32000</v>
      </c>
      <c r="F118" s="63">
        <f>SUM(F119)</f>
        <v>32000</v>
      </c>
      <c r="G118" s="63">
        <f>SUM(G119)</f>
        <v>0</v>
      </c>
    </row>
    <row r="119" spans="1:7" ht="42.75" customHeight="1">
      <c r="A119" s="36"/>
      <c r="B119" s="37"/>
      <c r="C119" s="37" t="s">
        <v>137</v>
      </c>
      <c r="D119" s="47" t="s">
        <v>138</v>
      </c>
      <c r="E119" s="63">
        <f>F119+G119</f>
        <v>32000</v>
      </c>
      <c r="F119" s="63">
        <v>32000</v>
      </c>
      <c r="G119" s="63">
        <v>0</v>
      </c>
    </row>
    <row r="120" spans="1:7" ht="30.75" customHeight="1">
      <c r="A120" s="36"/>
      <c r="B120" s="37" t="s">
        <v>139</v>
      </c>
      <c r="C120" s="37"/>
      <c r="D120" s="39" t="s">
        <v>140</v>
      </c>
      <c r="E120" s="63">
        <f>E121</f>
        <v>10788</v>
      </c>
      <c r="F120" s="63">
        <f>F121</f>
        <v>10788</v>
      </c>
      <c r="G120" s="63">
        <f>G121</f>
        <v>0</v>
      </c>
    </row>
    <row r="121" spans="1:7" ht="24" customHeight="1">
      <c r="A121" s="36"/>
      <c r="B121" s="37"/>
      <c r="C121" s="37" t="s">
        <v>25</v>
      </c>
      <c r="D121" s="39" t="s">
        <v>26</v>
      </c>
      <c r="E121" s="63">
        <f>F121+G121</f>
        <v>10788</v>
      </c>
      <c r="F121" s="63">
        <v>10788</v>
      </c>
      <c r="G121" s="63">
        <v>0</v>
      </c>
    </row>
    <row r="122" spans="1:7" ht="24" customHeight="1">
      <c r="A122" s="36"/>
      <c r="B122" s="37" t="s">
        <v>141</v>
      </c>
      <c r="C122" s="37"/>
      <c r="D122" s="39" t="s">
        <v>142</v>
      </c>
      <c r="E122" s="63">
        <f>SUM(E123:E125)</f>
        <v>205800</v>
      </c>
      <c r="F122" s="63">
        <f>SUM(F123:F125)</f>
        <v>205800</v>
      </c>
      <c r="G122" s="63">
        <f>SUM(G123:G125)</f>
        <v>0</v>
      </c>
    </row>
    <row r="123" spans="1:7" ht="64.5" customHeight="1">
      <c r="A123" s="36"/>
      <c r="B123" s="37"/>
      <c r="C123" s="16" t="s">
        <v>23</v>
      </c>
      <c r="D123" s="23" t="s">
        <v>24</v>
      </c>
      <c r="E123" s="63">
        <f>F123+G123</f>
        <v>28684</v>
      </c>
      <c r="F123" s="63">
        <v>28684</v>
      </c>
      <c r="G123" s="63">
        <v>0</v>
      </c>
    </row>
    <row r="124" spans="1:7" ht="24" customHeight="1">
      <c r="A124" s="36"/>
      <c r="B124" s="37"/>
      <c r="C124" s="16" t="s">
        <v>94</v>
      </c>
      <c r="D124" s="18" t="s">
        <v>95</v>
      </c>
      <c r="E124" s="63">
        <f>F124+G124</f>
        <v>176916</v>
      </c>
      <c r="F124" s="63">
        <v>176916</v>
      </c>
      <c r="G124" s="63">
        <v>0</v>
      </c>
    </row>
    <row r="125" spans="1:7" ht="24" customHeight="1">
      <c r="A125" s="36"/>
      <c r="B125" s="37"/>
      <c r="C125" s="37" t="s">
        <v>25</v>
      </c>
      <c r="D125" s="39" t="s">
        <v>26</v>
      </c>
      <c r="E125" s="63">
        <f>F125+G125</f>
        <v>200</v>
      </c>
      <c r="F125" s="63">
        <v>200</v>
      </c>
      <c r="G125" s="63">
        <v>0</v>
      </c>
    </row>
    <row r="126" spans="1:7" ht="24" customHeight="1">
      <c r="A126" s="48" t="s">
        <v>143</v>
      </c>
      <c r="B126" s="49"/>
      <c r="C126" s="49"/>
      <c r="D126" s="52" t="s">
        <v>144</v>
      </c>
      <c r="E126" s="70">
        <f>E127</f>
        <v>421004</v>
      </c>
      <c r="F126" s="70">
        <f>F127</f>
        <v>421004</v>
      </c>
      <c r="G126" s="70">
        <f>G127</f>
        <v>0</v>
      </c>
    </row>
    <row r="127" spans="1:7" ht="24" customHeight="1">
      <c r="A127" s="36"/>
      <c r="B127" s="37" t="s">
        <v>145</v>
      </c>
      <c r="C127" s="37"/>
      <c r="D127" s="39" t="s">
        <v>146</v>
      </c>
      <c r="E127" s="63">
        <f>SUM(E128:E129)</f>
        <v>421004</v>
      </c>
      <c r="F127" s="63">
        <f>SUM(F128:F129)</f>
        <v>421004</v>
      </c>
      <c r="G127" s="63">
        <f>SUM(G128:G129)</f>
        <v>0</v>
      </c>
    </row>
    <row r="128" spans="1:7" ht="24" customHeight="1">
      <c r="A128" s="36"/>
      <c r="B128" s="37"/>
      <c r="C128" s="16" t="s">
        <v>94</v>
      </c>
      <c r="D128" s="18" t="s">
        <v>95</v>
      </c>
      <c r="E128" s="63">
        <f>F128+G128</f>
        <v>95000</v>
      </c>
      <c r="F128" s="63">
        <v>95000</v>
      </c>
      <c r="G128" s="63">
        <v>0</v>
      </c>
    </row>
    <row r="129" spans="1:7" ht="54.75" customHeight="1">
      <c r="A129" s="36"/>
      <c r="B129" s="37"/>
      <c r="C129" s="31" t="s">
        <v>115</v>
      </c>
      <c r="D129" s="32" t="s">
        <v>116</v>
      </c>
      <c r="E129" s="63">
        <f>F129+G129</f>
        <v>326004</v>
      </c>
      <c r="F129" s="63">
        <v>326004</v>
      </c>
      <c r="G129" s="63">
        <v>0</v>
      </c>
    </row>
    <row r="130" spans="1:7" ht="12.75">
      <c r="A130" s="79" t="s">
        <v>147</v>
      </c>
      <c r="B130" s="80"/>
      <c r="C130" s="80"/>
      <c r="D130" s="81"/>
      <c r="E130" s="70">
        <f>E12+E15+E18+E23+E28+E35+E48+E53+E59+E66+E87+E92+E108+E117+E126</f>
        <v>54570795.669999994</v>
      </c>
      <c r="F130" s="70">
        <f>F12+F15+F18+F23+F28+F35+F48+F53+F59+F66+F87+F92+F108+F117+F126</f>
        <v>47146310.879999995</v>
      </c>
      <c r="G130" s="70">
        <f>G12+G15+G18+G23+G28+G35+G48+G53+G59+G66+G87+G92+G108+G117+G126</f>
        <v>7424484.79</v>
      </c>
    </row>
    <row r="131" spans="2:5" ht="12.75">
      <c r="B131" s="53"/>
      <c r="C131" s="53"/>
      <c r="D131" s="53"/>
      <c r="E131" s="53"/>
    </row>
    <row r="132" spans="2:5" ht="12.75">
      <c r="B132" s="53"/>
      <c r="C132" s="53"/>
      <c r="D132" s="53"/>
      <c r="E132" s="53"/>
    </row>
    <row r="133" spans="2:6" ht="12.75">
      <c r="B133" s="53"/>
      <c r="C133" s="53"/>
      <c r="E133" s="53"/>
      <c r="F133" s="54" t="s">
        <v>148</v>
      </c>
    </row>
    <row r="134" spans="2:5" ht="9.75" customHeight="1">
      <c r="B134" s="53"/>
      <c r="C134" s="53"/>
      <c r="D134" s="53"/>
      <c r="E134" s="54"/>
    </row>
    <row r="135" spans="2:5" ht="12.75">
      <c r="B135" s="53"/>
      <c r="C135" s="53"/>
      <c r="D135" s="53"/>
      <c r="E135" s="55" t="s">
        <v>151</v>
      </c>
    </row>
    <row r="136" spans="2:5" ht="12.75">
      <c r="B136" s="53"/>
      <c r="C136" s="53"/>
      <c r="D136" s="53"/>
      <c r="E136" s="53"/>
    </row>
    <row r="137" spans="2:5" ht="12.75">
      <c r="B137" s="53"/>
      <c r="C137" s="53"/>
      <c r="D137" s="53"/>
      <c r="E137" s="53"/>
    </row>
    <row r="138" spans="2:5" ht="15.75">
      <c r="B138" s="53"/>
      <c r="C138" s="53"/>
      <c r="D138" s="56"/>
      <c r="E138" s="53"/>
    </row>
    <row r="139" spans="2:5" ht="12.75">
      <c r="B139" s="53"/>
      <c r="C139" s="53"/>
      <c r="D139" s="53"/>
      <c r="E139" s="53"/>
    </row>
    <row r="140" spans="2:5" ht="15" customHeight="1">
      <c r="B140" s="53"/>
      <c r="C140" s="53"/>
      <c r="D140" s="78"/>
      <c r="E140" s="78"/>
    </row>
    <row r="141" spans="2:5" ht="17.25" customHeight="1">
      <c r="B141" s="53"/>
      <c r="C141" s="53"/>
      <c r="D141" s="78"/>
      <c r="E141" s="78"/>
    </row>
    <row r="142" spans="2:5" ht="15" customHeight="1">
      <c r="B142" s="53"/>
      <c r="C142" s="53"/>
      <c r="D142" s="78"/>
      <c r="E142" s="78"/>
    </row>
    <row r="143" spans="2:5" ht="15" customHeight="1">
      <c r="B143" s="53"/>
      <c r="C143" s="53"/>
      <c r="D143" s="78"/>
      <c r="E143" s="78"/>
    </row>
    <row r="144" spans="2:5" ht="13.5" customHeight="1">
      <c r="B144" s="53"/>
      <c r="C144" s="53"/>
      <c r="D144" s="57"/>
      <c r="E144" s="53"/>
    </row>
    <row r="145" spans="2:5" ht="12.75">
      <c r="B145" s="53"/>
      <c r="C145" s="53"/>
      <c r="D145" s="53"/>
      <c r="E145" s="53"/>
    </row>
    <row r="146" spans="2:5" ht="12.75">
      <c r="B146" s="53"/>
      <c r="C146" s="53"/>
      <c r="D146" s="53"/>
      <c r="E146" s="53"/>
    </row>
    <row r="147" spans="2:5" ht="12.75">
      <c r="B147" s="53"/>
      <c r="C147" s="53"/>
      <c r="D147" s="53"/>
      <c r="E147" s="53"/>
    </row>
    <row r="148" spans="2:5" ht="12.75">
      <c r="B148" s="53"/>
      <c r="C148" s="53"/>
      <c r="D148" s="53"/>
      <c r="E148" s="53"/>
    </row>
    <row r="149" spans="2:5" ht="12.75">
      <c r="B149" s="53"/>
      <c r="C149" s="53"/>
      <c r="D149" s="53"/>
      <c r="E149" s="53"/>
    </row>
    <row r="150" spans="2:5" ht="12.75">
      <c r="B150" s="53"/>
      <c r="C150" s="53"/>
      <c r="D150" s="53"/>
      <c r="E150" s="53"/>
    </row>
    <row r="151" spans="2:5" ht="12.75">
      <c r="B151" s="53"/>
      <c r="C151" s="53"/>
      <c r="D151" s="53"/>
      <c r="E151" s="53"/>
    </row>
    <row r="152" spans="2:5" ht="12.75">
      <c r="B152" s="53"/>
      <c r="C152" s="53"/>
      <c r="D152" s="53"/>
      <c r="E152" s="53"/>
    </row>
  </sheetData>
  <mergeCells count="14">
    <mergeCell ref="E2:G3"/>
    <mergeCell ref="D143:E143"/>
    <mergeCell ref="A130:D130"/>
    <mergeCell ref="D140:E140"/>
    <mergeCell ref="D141:E141"/>
    <mergeCell ref="D142:E142"/>
    <mergeCell ref="B5:E5"/>
    <mergeCell ref="A8:A9"/>
    <mergeCell ref="B8:B9"/>
    <mergeCell ref="C8:C9"/>
    <mergeCell ref="D8:D9"/>
    <mergeCell ref="E8:G8"/>
    <mergeCell ref="E9:E10"/>
    <mergeCell ref="F9:G9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6:C7"/>
    </sheetView>
  </sheetViews>
  <sheetFormatPr defaultColWidth="9.00390625" defaultRowHeight="12.75"/>
  <cols>
    <col min="1" max="16384" width="9.125" style="53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2008-12-31T10:35:21Z</cp:lastPrinted>
  <dcterms:created xsi:type="dcterms:W3CDTF">1997-02-26T13:46:56Z</dcterms:created>
  <dcterms:modified xsi:type="dcterms:W3CDTF">2008-12-31T10:36:24Z</dcterms:modified>
  <cp:category/>
  <cp:version/>
  <cp:contentType/>
  <cp:contentStatus/>
</cp:coreProperties>
</file>