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1"/>
  </bookViews>
  <sheets>
    <sheet name="Arkusz1" sheetId="1" r:id="rId1"/>
    <sheet name="Bez 2008r" sheetId="2" r:id="rId2"/>
    <sheet name="Arkusz3" sheetId="3" r:id="rId3"/>
  </sheets>
  <definedNames>
    <definedName name="_xlnm.Print_Area" localSheetId="0">'Arkusz1'!$A$2:$P$64</definedName>
    <definedName name="_xlnm.Print_Area" localSheetId="1">'Bez 2008r'!$A$2:$P$60</definedName>
  </definedNames>
  <calcPr fullCalcOnLoad="1"/>
</workbook>
</file>

<file path=xl/sharedStrings.xml><?xml version="1.0" encoding="utf-8"?>
<sst xmlns="http://schemas.openxmlformats.org/spreadsheetml/2006/main" count="213" uniqueCount="56">
  <si>
    <t>Lp.</t>
  </si>
  <si>
    <t>Wyszczególnienie</t>
  </si>
  <si>
    <t>Klasyfikacja budżetowa środków ujętych w budżecie</t>
  </si>
  <si>
    <t>W tym:</t>
  </si>
  <si>
    <t>Środki z budżetu krajowego</t>
  </si>
  <si>
    <t>Środki z budżetu UE</t>
  </si>
  <si>
    <t>Wydatki razem</t>
  </si>
  <si>
    <t>Z tego:</t>
  </si>
  <si>
    <t>Z tego źródła finasowania</t>
  </si>
  <si>
    <t>Z tego źródła finansowania</t>
  </si>
  <si>
    <t>Dział</t>
  </si>
  <si>
    <t>Rozdział</t>
  </si>
  <si>
    <t>Dotacje</t>
  </si>
  <si>
    <t>Środki własne powiatu</t>
  </si>
  <si>
    <t>Dotacje lub inne środki</t>
  </si>
  <si>
    <t>I</t>
  </si>
  <si>
    <t>x</t>
  </si>
  <si>
    <t>Wydatki własne- udział własny</t>
  </si>
  <si>
    <t>z tego 2007</t>
  </si>
  <si>
    <t>Wydatki inwestycyjne razem</t>
  </si>
  <si>
    <t>Regionalny program Operacyjny Województwa Mazowieckiego</t>
  </si>
  <si>
    <t>Priorytet 3-Regionalny system transportowy</t>
  </si>
  <si>
    <t>Nazwa projektu: przebudowa drogi Nr P3014W Raciąż - Radzanów</t>
  </si>
  <si>
    <t xml:space="preserve">Nazwa projektu:Przebudowa drogi dr.Nr P 2306W Nowa Wieś - granica woj..Załęże - Kuklin  </t>
  </si>
  <si>
    <t>Nazwa projektu:   Przebudowa dr. Nr P2361W Szemplino - Brzozowo Maje- Dzierzgowo-Rzęgnowo-Grójec-Klewki</t>
  </si>
  <si>
    <t xml:space="preserve">Wydatki inwestycyjne razem </t>
  </si>
  <si>
    <t>Przewodniczący Rady Powiatu Mławskiego</t>
  </si>
  <si>
    <t>Planowane wydatki                                                                                                                                                                              2008 r.</t>
  </si>
  <si>
    <t>Wydatki bieżące razem</t>
  </si>
  <si>
    <t xml:space="preserve">Program Operacyjny Kapitał Ludzki </t>
  </si>
  <si>
    <t>Priotytet VI: Rynek pracy otwarty dla wszystkich</t>
  </si>
  <si>
    <t>Działanie:  6.1 Poprawa dostepu do atrudnienia oraz wspieranie aktywności zawodowej osób bezrobotnych w regionie</t>
  </si>
  <si>
    <t>Poddziałanie: 6.1.2: Wspieranie powiatowych i wojewódzkich urzedów pracy w realizacji zadań na rzecz aktywizacji zawodowej osób bezrobotnych w regionie</t>
  </si>
  <si>
    <t>Projekt: Twoja praca szansa dla innych</t>
  </si>
  <si>
    <t>Wydatki bieżące ogółem z tego:</t>
  </si>
  <si>
    <t xml:space="preserve">Załącznik Nr ……. do uchwały Rady Powiatu </t>
  </si>
  <si>
    <t>1.2.</t>
  </si>
  <si>
    <t>Wydatki w okresie realizacji projektu (całkowita wartość projektu, udział własny w projekcie)</t>
  </si>
  <si>
    <t>Witold Okumski</t>
  </si>
  <si>
    <t>II</t>
  </si>
  <si>
    <t>Priotytet IX: Rozwój wykształcenia i kompetencji w regionach</t>
  </si>
  <si>
    <t>Działanie:  9.1 Wyrównywanie szans edukacyjnych i zapewnienie wysokiej jakosci usług edukacyjnych świadczonych w systemie oświaty</t>
  </si>
  <si>
    <t>Poddziałanie: 9.1.2: Wyrównywanie szans edukacyjnych uczniów z grup o utrudnionym dostępie do edukacji oraz zmniejszenie różnic w jakości usług edukacyjnych</t>
  </si>
  <si>
    <t>Projekt: Przyszłość Europy to My</t>
  </si>
  <si>
    <t>Działanie:  9.2 Podniesienie atroakcyjności i jakości szkolnictwa zawodowego</t>
  </si>
  <si>
    <t>Projekt: Kompetencje zawodowe kluczem do kariery</t>
  </si>
  <si>
    <t>1.4.</t>
  </si>
  <si>
    <t>1.3.</t>
  </si>
  <si>
    <t>cross-finansing</t>
  </si>
  <si>
    <t>cross-finansing-budżet państwa</t>
  </si>
  <si>
    <t>cross-finansing-środki własne</t>
  </si>
  <si>
    <t>Mławskiego Nr /…...    z dnia .......</t>
  </si>
  <si>
    <t xml:space="preserve">Wydatki na programy i projekty  realizowane ze środków pochodzących z budżetu Unii Europejskiej i innych środków pochodzacych ze źródeł zagranicznych niepodlegajacych zwrotowi </t>
  </si>
  <si>
    <t>Planowane wydatki                                                                                                                                                                              2009 r.</t>
  </si>
  <si>
    <t xml:space="preserve">Załącznik Nr 4 do uchwały Rady Powiatu </t>
  </si>
  <si>
    <t>Mławskiego Nr XXVII/188/2009 z dnia 26.03.2009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</si>
</sst>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"/>
      <family val="0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sz val="10"/>
      <name val="Arial CE"/>
      <family val="2"/>
    </font>
    <font>
      <b/>
      <sz val="8"/>
      <color indexed="9"/>
      <name val="Arial CE"/>
      <family val="2"/>
    </font>
    <font>
      <i/>
      <u val="single"/>
      <sz val="12"/>
      <name val="Times New Roman"/>
      <family val="1"/>
    </font>
    <font>
      <sz val="12"/>
      <name val="Times New Roman"/>
      <family val="1"/>
    </font>
    <font>
      <sz val="10"/>
      <name val="Arial CE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/>
    </xf>
    <xf numFmtId="0" fontId="3" fillId="3" borderId="0" xfId="0" applyFont="1" applyFill="1" applyAlignment="1">
      <alignment/>
    </xf>
    <xf numFmtId="0" fontId="3" fillId="2" borderId="1" xfId="0" applyFont="1" applyFill="1" applyBorder="1" applyAlignment="1">
      <alignment/>
    </xf>
    <xf numFmtId="3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0" xfId="0" applyFont="1" applyFill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7" fillId="3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centerContinuous"/>
    </xf>
    <xf numFmtId="0" fontId="5" fillId="3" borderId="1" xfId="0" applyFont="1" applyFill="1" applyBorder="1" applyAlignment="1">
      <alignment horizontal="center"/>
    </xf>
    <xf numFmtId="0" fontId="7" fillId="3" borderId="0" xfId="0" applyFont="1" applyFill="1" applyBorder="1" applyAlignment="1">
      <alignment/>
    </xf>
    <xf numFmtId="0" fontId="7" fillId="3" borderId="0" xfId="0" applyFont="1" applyFill="1" applyAlignment="1">
      <alignment/>
    </xf>
    <xf numFmtId="0" fontId="5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right"/>
    </xf>
    <xf numFmtId="3" fontId="5" fillId="4" borderId="1" xfId="0" applyNumberFormat="1" applyFont="1" applyFill="1" applyBorder="1" applyAlignment="1">
      <alignment horizontal="center"/>
    </xf>
    <xf numFmtId="0" fontId="5" fillId="4" borderId="0" xfId="0" applyFont="1" applyFill="1" applyAlignment="1">
      <alignment/>
    </xf>
    <xf numFmtId="0" fontId="4" fillId="2" borderId="1" xfId="0" applyFont="1" applyFill="1" applyBorder="1" applyAlignment="1">
      <alignment horizontal="left" wrapText="1"/>
    </xf>
    <xf numFmtId="3" fontId="5" fillId="2" borderId="3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left" wrapText="1"/>
    </xf>
    <xf numFmtId="3" fontId="5" fillId="4" borderId="3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right"/>
    </xf>
    <xf numFmtId="3" fontId="2" fillId="0" borderId="4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3" fillId="2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right" vertical="center"/>
    </xf>
    <xf numFmtId="4" fontId="5" fillId="4" borderId="1" xfId="0" applyNumberFormat="1" applyFont="1" applyFill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4" fillId="2" borderId="0" xfId="0" applyFont="1" applyFill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0" fontId="5" fillId="3" borderId="2" xfId="0" applyFont="1" applyFill="1" applyBorder="1" applyAlignment="1">
      <alignment horizontal="centerContinuous"/>
    </xf>
    <xf numFmtId="0" fontId="5" fillId="3" borderId="2" xfId="0" applyFont="1" applyFill="1" applyBorder="1" applyAlignment="1">
      <alignment horizontal="center"/>
    </xf>
    <xf numFmtId="4" fontId="5" fillId="3" borderId="2" xfId="0" applyNumberFormat="1" applyFont="1" applyFill="1" applyBorder="1" applyAlignment="1">
      <alignment horizontal="right"/>
    </xf>
    <xf numFmtId="4" fontId="5" fillId="3" borderId="2" xfId="0" applyNumberFormat="1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left"/>
    </xf>
    <xf numFmtId="0" fontId="7" fillId="3" borderId="2" xfId="0" applyFont="1" applyFill="1" applyBorder="1" applyAlignment="1">
      <alignment/>
    </xf>
    <xf numFmtId="0" fontId="3" fillId="0" borderId="2" xfId="0" applyFont="1" applyBorder="1" applyAlignment="1">
      <alignment horizontal="right"/>
    </xf>
    <xf numFmtId="3" fontId="5" fillId="4" borderId="4" xfId="0" applyNumberFormat="1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>
      <alignment horizontal="right"/>
    </xf>
    <xf numFmtId="3" fontId="5" fillId="4" borderId="2" xfId="0" applyNumberFormat="1" applyFont="1" applyFill="1" applyBorder="1" applyAlignment="1">
      <alignment horizontal="center"/>
    </xf>
    <xf numFmtId="4" fontId="5" fillId="4" borderId="2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3" fontId="10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1"/>
  <sheetViews>
    <sheetView workbookViewId="0" topLeftCell="A1">
      <selection activeCell="A1" sqref="A1:IV16384"/>
    </sheetView>
  </sheetViews>
  <sheetFormatPr defaultColWidth="9.140625" defaultRowHeight="12.75"/>
  <cols>
    <col min="1" max="1" width="3.28125" style="0" customWidth="1"/>
    <col min="2" max="2" width="49.00390625" style="0" customWidth="1"/>
    <col min="3" max="3" width="5.7109375" style="0" customWidth="1"/>
    <col min="4" max="4" width="6.57421875" style="0" customWidth="1"/>
    <col min="5" max="5" width="11.00390625" style="0" customWidth="1"/>
    <col min="6" max="6" width="9.8515625" style="0" customWidth="1"/>
    <col min="7" max="7" width="10.140625" style="0" customWidth="1"/>
    <col min="8" max="8" width="9.8515625" style="0" customWidth="1"/>
    <col min="9" max="9" width="10.421875" style="0" customWidth="1"/>
    <col min="10" max="10" width="9.421875" style="0" customWidth="1"/>
    <col min="11" max="12" width="7.8515625" style="0" customWidth="1"/>
    <col min="13" max="13" width="10.140625" style="0" customWidth="1"/>
    <col min="14" max="14" width="9.7109375" style="0" customWidth="1"/>
    <col min="15" max="15" width="8.7109375" style="0" customWidth="1"/>
    <col min="16" max="16" width="10.00390625" style="0" customWidth="1"/>
  </cols>
  <sheetData>
    <row r="2" ht="12.75">
      <c r="I2" t="s">
        <v>35</v>
      </c>
    </row>
    <row r="3" ht="12.75">
      <c r="I3" t="s">
        <v>51</v>
      </c>
    </row>
    <row r="5" spans="1:16" ht="12.75">
      <c r="A5" s="84" t="s">
        <v>52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7" spans="1:16" s="3" customFormat="1" ht="24.75" customHeight="1">
      <c r="A7" s="85" t="s">
        <v>0</v>
      </c>
      <c r="B7" s="85" t="s">
        <v>1</v>
      </c>
      <c r="C7" s="86" t="s">
        <v>2</v>
      </c>
      <c r="D7" s="87"/>
      <c r="E7" s="85" t="s">
        <v>37</v>
      </c>
      <c r="F7" s="92" t="s">
        <v>3</v>
      </c>
      <c r="G7" s="92"/>
      <c r="H7" s="93" t="s">
        <v>27</v>
      </c>
      <c r="I7" s="94"/>
      <c r="J7" s="94"/>
      <c r="K7" s="94"/>
      <c r="L7" s="94"/>
      <c r="M7" s="94"/>
      <c r="N7" s="94"/>
      <c r="O7" s="94"/>
      <c r="P7" s="95"/>
    </row>
    <row r="8" spans="1:16" s="3" customFormat="1" ht="11.25">
      <c r="A8" s="85"/>
      <c r="B8" s="85"/>
      <c r="C8" s="88"/>
      <c r="D8" s="89"/>
      <c r="E8" s="85"/>
      <c r="F8" s="85" t="s">
        <v>4</v>
      </c>
      <c r="G8" s="85" t="s">
        <v>5</v>
      </c>
      <c r="H8" s="85" t="s">
        <v>6</v>
      </c>
      <c r="I8" s="97" t="s">
        <v>7</v>
      </c>
      <c r="J8" s="98"/>
      <c r="K8" s="98"/>
      <c r="L8" s="98"/>
      <c r="M8" s="98"/>
      <c r="N8" s="98"/>
      <c r="O8" s="98"/>
      <c r="P8" s="99"/>
    </row>
    <row r="9" spans="1:16" s="3" customFormat="1" ht="11.25">
      <c r="A9" s="85"/>
      <c r="B9" s="85"/>
      <c r="C9" s="88"/>
      <c r="D9" s="89"/>
      <c r="E9" s="85"/>
      <c r="F9" s="85"/>
      <c r="G9" s="85"/>
      <c r="H9" s="85"/>
      <c r="I9" s="100" t="s">
        <v>4</v>
      </c>
      <c r="J9" s="100"/>
      <c r="K9" s="100"/>
      <c r="L9" s="100"/>
      <c r="M9" s="100"/>
      <c r="N9" s="97" t="s">
        <v>5</v>
      </c>
      <c r="O9" s="98"/>
      <c r="P9" s="99"/>
    </row>
    <row r="10" spans="1:16" s="3" customFormat="1" ht="23.25" customHeight="1">
      <c r="A10" s="85"/>
      <c r="B10" s="85"/>
      <c r="C10" s="90"/>
      <c r="D10" s="91"/>
      <c r="E10" s="85"/>
      <c r="F10" s="85"/>
      <c r="G10" s="85"/>
      <c r="H10" s="85"/>
      <c r="I10" s="85" t="s">
        <v>6</v>
      </c>
      <c r="J10" s="101" t="s">
        <v>8</v>
      </c>
      <c r="K10" s="102"/>
      <c r="L10" s="102"/>
      <c r="M10" s="103"/>
      <c r="N10" s="85" t="s">
        <v>6</v>
      </c>
      <c r="O10" s="93" t="s">
        <v>9</v>
      </c>
      <c r="P10" s="95"/>
    </row>
    <row r="11" spans="1:16" s="3" customFormat="1" ht="46.5" customHeight="1">
      <c r="A11" s="85"/>
      <c r="B11" s="85"/>
      <c r="C11" s="2" t="s">
        <v>10</v>
      </c>
      <c r="D11" s="2" t="s">
        <v>11</v>
      </c>
      <c r="E11" s="85"/>
      <c r="F11" s="85"/>
      <c r="G11" s="85"/>
      <c r="H11" s="85"/>
      <c r="I11" s="85"/>
      <c r="J11" s="1" t="s">
        <v>49</v>
      </c>
      <c r="K11" s="2" t="s">
        <v>12</v>
      </c>
      <c r="L11" s="1" t="s">
        <v>50</v>
      </c>
      <c r="M11" s="1" t="s">
        <v>13</v>
      </c>
      <c r="N11" s="85"/>
      <c r="O11" s="1" t="s">
        <v>48</v>
      </c>
      <c r="P11" s="1" t="s">
        <v>14</v>
      </c>
    </row>
    <row r="12" spans="1:16" s="5" customFormat="1" ht="11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/>
      <c r="K12" s="4">
        <v>10</v>
      </c>
      <c r="L12" s="4"/>
      <c r="M12" s="4">
        <v>11</v>
      </c>
      <c r="N12" s="4">
        <v>12</v>
      </c>
      <c r="O12" s="4">
        <v>13</v>
      </c>
      <c r="P12" s="4">
        <v>14</v>
      </c>
    </row>
    <row r="13" spans="1:16" s="5" customFormat="1" ht="11.25">
      <c r="A13" s="6" t="s">
        <v>15</v>
      </c>
      <c r="B13" s="11" t="s">
        <v>28</v>
      </c>
      <c r="C13" s="12"/>
      <c r="D13" s="15"/>
      <c r="E13" s="49">
        <f aca="true" t="shared" si="0" ref="E13:P13">E14</f>
        <v>568287.49</v>
      </c>
      <c r="F13" s="49">
        <f t="shared" si="0"/>
        <v>35236.17</v>
      </c>
      <c r="G13" s="49">
        <f t="shared" si="0"/>
        <v>533051.3200000001</v>
      </c>
      <c r="H13" s="49">
        <f t="shared" si="0"/>
        <v>568287.49</v>
      </c>
      <c r="I13" s="49">
        <f t="shared" si="0"/>
        <v>35236.17</v>
      </c>
      <c r="J13" s="49">
        <f t="shared" si="0"/>
        <v>0</v>
      </c>
      <c r="K13" s="49">
        <f t="shared" si="0"/>
        <v>0</v>
      </c>
      <c r="L13" s="49">
        <f t="shared" si="0"/>
        <v>0</v>
      </c>
      <c r="M13" s="49">
        <f t="shared" si="0"/>
        <v>35236.17</v>
      </c>
      <c r="N13" s="49">
        <f t="shared" si="0"/>
        <v>533051.3200000001</v>
      </c>
      <c r="O13" s="49">
        <f t="shared" si="0"/>
        <v>0</v>
      </c>
      <c r="P13" s="49">
        <f t="shared" si="0"/>
        <v>533051.3200000001</v>
      </c>
    </row>
    <row r="14" spans="1:16" s="5" customFormat="1" ht="11.25">
      <c r="A14" s="25" t="s">
        <v>15</v>
      </c>
      <c r="B14" s="26" t="s">
        <v>29</v>
      </c>
      <c r="C14" s="27" t="s">
        <v>16</v>
      </c>
      <c r="D14" s="27" t="s">
        <v>16</v>
      </c>
      <c r="E14" s="48">
        <f aca="true" t="shared" si="1" ref="E14:P14">E15+E21+E27</f>
        <v>568287.49</v>
      </c>
      <c r="F14" s="48">
        <f t="shared" si="1"/>
        <v>35236.17</v>
      </c>
      <c r="G14" s="48">
        <f t="shared" si="1"/>
        <v>533051.3200000001</v>
      </c>
      <c r="H14" s="48">
        <f t="shared" si="1"/>
        <v>568287.49</v>
      </c>
      <c r="I14" s="48">
        <f t="shared" si="1"/>
        <v>35236.17</v>
      </c>
      <c r="J14" s="48">
        <f t="shared" si="1"/>
        <v>0</v>
      </c>
      <c r="K14" s="48">
        <f t="shared" si="1"/>
        <v>0</v>
      </c>
      <c r="L14" s="48">
        <f t="shared" si="1"/>
        <v>0</v>
      </c>
      <c r="M14" s="48">
        <f t="shared" si="1"/>
        <v>35236.17</v>
      </c>
      <c r="N14" s="48">
        <f t="shared" si="1"/>
        <v>533051.3200000001</v>
      </c>
      <c r="O14" s="48">
        <f t="shared" si="1"/>
        <v>0</v>
      </c>
      <c r="P14" s="48">
        <f t="shared" si="1"/>
        <v>533051.3200000001</v>
      </c>
    </row>
    <row r="15" spans="1:16" s="5" customFormat="1" ht="11.25">
      <c r="A15" s="9">
        <v>1.1</v>
      </c>
      <c r="B15" s="64" t="s">
        <v>30</v>
      </c>
      <c r="C15" s="67" t="s">
        <v>16</v>
      </c>
      <c r="D15" s="16" t="s">
        <v>16</v>
      </c>
      <c r="E15" s="48">
        <f aca="true" t="shared" si="2" ref="E15:P17">E16</f>
        <v>71053.1</v>
      </c>
      <c r="F15" s="48">
        <f t="shared" si="2"/>
        <v>3432.95</v>
      </c>
      <c r="G15" s="48">
        <f t="shared" si="2"/>
        <v>67620.15</v>
      </c>
      <c r="H15" s="48">
        <f t="shared" si="2"/>
        <v>71053.1</v>
      </c>
      <c r="I15" s="48">
        <f t="shared" si="2"/>
        <v>3432.95</v>
      </c>
      <c r="J15" s="48">
        <f t="shared" si="2"/>
        <v>0</v>
      </c>
      <c r="K15" s="48">
        <f t="shared" si="2"/>
        <v>0</v>
      </c>
      <c r="L15" s="48">
        <f t="shared" si="2"/>
        <v>0</v>
      </c>
      <c r="M15" s="48">
        <f t="shared" si="2"/>
        <v>3432.95</v>
      </c>
      <c r="N15" s="48">
        <f t="shared" si="2"/>
        <v>67620.15</v>
      </c>
      <c r="O15" s="48">
        <f t="shared" si="2"/>
        <v>0</v>
      </c>
      <c r="P15" s="48">
        <f t="shared" si="2"/>
        <v>67620.15</v>
      </c>
    </row>
    <row r="16" spans="1:16" s="5" customFormat="1" ht="33.75">
      <c r="A16" s="25"/>
      <c r="B16" s="65" t="s">
        <v>31</v>
      </c>
      <c r="C16" s="27" t="s">
        <v>16</v>
      </c>
      <c r="D16" s="27" t="s">
        <v>16</v>
      </c>
      <c r="E16" s="48">
        <f t="shared" si="2"/>
        <v>71053.1</v>
      </c>
      <c r="F16" s="48">
        <f t="shared" si="2"/>
        <v>3432.95</v>
      </c>
      <c r="G16" s="48">
        <f t="shared" si="2"/>
        <v>67620.15</v>
      </c>
      <c r="H16" s="48">
        <f t="shared" si="2"/>
        <v>71053.1</v>
      </c>
      <c r="I16" s="48">
        <f t="shared" si="2"/>
        <v>3432.95</v>
      </c>
      <c r="J16" s="48">
        <f t="shared" si="2"/>
        <v>0</v>
      </c>
      <c r="K16" s="48">
        <f t="shared" si="2"/>
        <v>0</v>
      </c>
      <c r="L16" s="48">
        <f t="shared" si="2"/>
        <v>0</v>
      </c>
      <c r="M16" s="48">
        <f t="shared" si="2"/>
        <v>3432.95</v>
      </c>
      <c r="N16" s="48">
        <f t="shared" si="2"/>
        <v>67620.15</v>
      </c>
      <c r="O16" s="48">
        <f t="shared" si="2"/>
        <v>0</v>
      </c>
      <c r="P16" s="48">
        <f t="shared" si="2"/>
        <v>67620.15</v>
      </c>
    </row>
    <row r="17" spans="1:16" s="5" customFormat="1" ht="33.75">
      <c r="A17" s="25"/>
      <c r="B17" s="65" t="s">
        <v>32</v>
      </c>
      <c r="C17" s="27" t="s">
        <v>16</v>
      </c>
      <c r="D17" s="27" t="s">
        <v>16</v>
      </c>
      <c r="E17" s="48">
        <f t="shared" si="2"/>
        <v>71053.1</v>
      </c>
      <c r="F17" s="48">
        <f t="shared" si="2"/>
        <v>3432.95</v>
      </c>
      <c r="G17" s="48">
        <f t="shared" si="2"/>
        <v>67620.15</v>
      </c>
      <c r="H17" s="48">
        <f t="shared" si="2"/>
        <v>71053.1</v>
      </c>
      <c r="I17" s="48">
        <f t="shared" si="2"/>
        <v>3432.95</v>
      </c>
      <c r="J17" s="48">
        <f t="shared" si="2"/>
        <v>0</v>
      </c>
      <c r="K17" s="48">
        <f t="shared" si="2"/>
        <v>0</v>
      </c>
      <c r="L17" s="48">
        <f t="shared" si="2"/>
        <v>0</v>
      </c>
      <c r="M17" s="48">
        <f t="shared" si="2"/>
        <v>3432.95</v>
      </c>
      <c r="N17" s="48">
        <f t="shared" si="2"/>
        <v>67620.15</v>
      </c>
      <c r="O17" s="48">
        <f t="shared" si="2"/>
        <v>0</v>
      </c>
      <c r="P17" s="48">
        <f t="shared" si="2"/>
        <v>67620.15</v>
      </c>
    </row>
    <row r="18" spans="1:16" s="5" customFormat="1" ht="11.25">
      <c r="A18" s="25"/>
      <c r="B18" s="65" t="s">
        <v>33</v>
      </c>
      <c r="C18" s="27"/>
      <c r="D18" s="27"/>
      <c r="E18" s="52">
        <f aca="true" t="shared" si="3" ref="E18:P18">SUM(E19:E20)</f>
        <v>71053.1</v>
      </c>
      <c r="F18" s="52">
        <f t="shared" si="3"/>
        <v>3432.95</v>
      </c>
      <c r="G18" s="52">
        <f t="shared" si="3"/>
        <v>67620.15</v>
      </c>
      <c r="H18" s="52">
        <f t="shared" si="3"/>
        <v>71053.1</v>
      </c>
      <c r="I18" s="52">
        <f t="shared" si="3"/>
        <v>3432.95</v>
      </c>
      <c r="J18" s="52">
        <f t="shared" si="3"/>
        <v>0</v>
      </c>
      <c r="K18" s="52">
        <f t="shared" si="3"/>
        <v>0</v>
      </c>
      <c r="L18" s="52">
        <f t="shared" si="3"/>
        <v>0</v>
      </c>
      <c r="M18" s="52">
        <f t="shared" si="3"/>
        <v>3432.95</v>
      </c>
      <c r="N18" s="52">
        <f t="shared" si="3"/>
        <v>67620.15</v>
      </c>
      <c r="O18" s="52">
        <f t="shared" si="3"/>
        <v>0</v>
      </c>
      <c r="P18" s="52">
        <f t="shared" si="3"/>
        <v>67620.15</v>
      </c>
    </row>
    <row r="19" spans="1:16" s="5" customFormat="1" ht="11.25">
      <c r="A19" s="29"/>
      <c r="B19" s="66">
        <v>2008</v>
      </c>
      <c r="C19" s="31">
        <v>853</v>
      </c>
      <c r="D19" s="32">
        <v>85395</v>
      </c>
      <c r="E19" s="53">
        <f>F19+G19</f>
        <v>60820</v>
      </c>
      <c r="F19" s="53">
        <f>I19</f>
        <v>1898</v>
      </c>
      <c r="G19" s="53">
        <f>N19</f>
        <v>58922</v>
      </c>
      <c r="H19" s="53">
        <f>I19+N19</f>
        <v>60820</v>
      </c>
      <c r="I19" s="53">
        <f>SUM(J19:M19)</f>
        <v>1898</v>
      </c>
      <c r="J19" s="53">
        <v>0</v>
      </c>
      <c r="K19" s="53">
        <v>0</v>
      </c>
      <c r="L19" s="53">
        <v>0</v>
      </c>
      <c r="M19" s="53">
        <v>1898</v>
      </c>
      <c r="N19" s="54">
        <f>O19+P19</f>
        <v>58922</v>
      </c>
      <c r="O19" s="54"/>
      <c r="P19" s="54">
        <v>58922</v>
      </c>
    </row>
    <row r="20" spans="1:16" s="5" customFormat="1" ht="11.25">
      <c r="A20" s="75" t="s">
        <v>36</v>
      </c>
      <c r="B20" s="66">
        <v>2009</v>
      </c>
      <c r="C20" s="31">
        <v>853</v>
      </c>
      <c r="D20" s="32">
        <v>85395</v>
      </c>
      <c r="E20" s="53">
        <f>F20+G20</f>
        <v>10233.1</v>
      </c>
      <c r="F20" s="53">
        <f>I20</f>
        <v>1534.95</v>
      </c>
      <c r="G20" s="53">
        <f>N20</f>
        <v>8698.15</v>
      </c>
      <c r="H20" s="53">
        <f>I20+N20</f>
        <v>10233.1</v>
      </c>
      <c r="I20" s="53">
        <f>SUM(J20:M20)</f>
        <v>1534.95</v>
      </c>
      <c r="J20" s="53">
        <v>0</v>
      </c>
      <c r="K20" s="53">
        <v>0</v>
      </c>
      <c r="L20" s="53">
        <v>0</v>
      </c>
      <c r="M20" s="53">
        <v>1534.95</v>
      </c>
      <c r="N20" s="54">
        <f>O20+P20</f>
        <v>8698.15</v>
      </c>
      <c r="O20" s="54"/>
      <c r="P20" s="54">
        <v>8698.15</v>
      </c>
    </row>
    <row r="21" spans="1:16" s="5" customFormat="1" ht="22.5">
      <c r="A21" s="9" t="s">
        <v>47</v>
      </c>
      <c r="B21" s="64" t="s">
        <v>40</v>
      </c>
      <c r="C21" s="71" t="s">
        <v>16</v>
      </c>
      <c r="D21" s="71" t="s">
        <v>16</v>
      </c>
      <c r="E21" s="73">
        <f aca="true" t="shared" si="4" ref="E21:I23">E22</f>
        <v>247797.40000000002</v>
      </c>
      <c r="F21" s="73">
        <f t="shared" si="4"/>
        <v>0</v>
      </c>
      <c r="G21" s="73">
        <f t="shared" si="4"/>
        <v>247797.40000000002</v>
      </c>
      <c r="H21" s="73">
        <f t="shared" si="4"/>
        <v>247797.40000000002</v>
      </c>
      <c r="I21" s="73">
        <f t="shared" si="4"/>
        <v>0</v>
      </c>
      <c r="J21" s="73"/>
      <c r="K21" s="73">
        <f>K22</f>
        <v>0</v>
      </c>
      <c r="L21" s="73"/>
      <c r="M21" s="73">
        <f aca="true" t="shared" si="5" ref="M21:P23">M22</f>
        <v>0</v>
      </c>
      <c r="N21" s="73">
        <f t="shared" si="5"/>
        <v>247797.40000000002</v>
      </c>
      <c r="O21" s="73">
        <f t="shared" si="5"/>
        <v>0</v>
      </c>
      <c r="P21" s="73">
        <f t="shared" si="5"/>
        <v>247797.40000000002</v>
      </c>
    </row>
    <row r="22" spans="1:16" s="5" customFormat="1" ht="33.75">
      <c r="A22" s="76"/>
      <c r="B22" s="65" t="s">
        <v>41</v>
      </c>
      <c r="C22" s="71" t="s">
        <v>16</v>
      </c>
      <c r="D22" s="71" t="s">
        <v>16</v>
      </c>
      <c r="E22" s="73">
        <f t="shared" si="4"/>
        <v>247797.40000000002</v>
      </c>
      <c r="F22" s="73">
        <f t="shared" si="4"/>
        <v>0</v>
      </c>
      <c r="G22" s="73">
        <f t="shared" si="4"/>
        <v>247797.40000000002</v>
      </c>
      <c r="H22" s="73">
        <f t="shared" si="4"/>
        <v>247797.40000000002</v>
      </c>
      <c r="I22" s="73">
        <f t="shared" si="4"/>
        <v>0</v>
      </c>
      <c r="J22" s="73">
        <f>J23</f>
        <v>0</v>
      </c>
      <c r="K22" s="73">
        <f>K23</f>
        <v>0</v>
      </c>
      <c r="L22" s="73">
        <f>L23</f>
        <v>0</v>
      </c>
      <c r="M22" s="73">
        <f t="shared" si="5"/>
        <v>0</v>
      </c>
      <c r="N22" s="73">
        <f t="shared" si="5"/>
        <v>247797.40000000002</v>
      </c>
      <c r="O22" s="73">
        <f t="shared" si="5"/>
        <v>0</v>
      </c>
      <c r="P22" s="73">
        <f t="shared" si="5"/>
        <v>247797.40000000002</v>
      </c>
    </row>
    <row r="23" spans="1:16" s="5" customFormat="1" ht="33.75">
      <c r="A23" s="76"/>
      <c r="B23" s="65" t="s">
        <v>42</v>
      </c>
      <c r="C23" s="71" t="s">
        <v>16</v>
      </c>
      <c r="D23" s="71" t="s">
        <v>16</v>
      </c>
      <c r="E23" s="73">
        <f t="shared" si="4"/>
        <v>247797.40000000002</v>
      </c>
      <c r="F23" s="73">
        <f t="shared" si="4"/>
        <v>0</v>
      </c>
      <c r="G23" s="73">
        <f t="shared" si="4"/>
        <v>247797.40000000002</v>
      </c>
      <c r="H23" s="73">
        <f t="shared" si="4"/>
        <v>247797.40000000002</v>
      </c>
      <c r="I23" s="73">
        <f t="shared" si="4"/>
        <v>0</v>
      </c>
      <c r="J23" s="73">
        <f>J24</f>
        <v>0</v>
      </c>
      <c r="K23" s="73">
        <f>K24</f>
        <v>0</v>
      </c>
      <c r="L23" s="73">
        <f>L24</f>
        <v>0</v>
      </c>
      <c r="M23" s="73">
        <f t="shared" si="5"/>
        <v>0</v>
      </c>
      <c r="N23" s="73">
        <f t="shared" si="5"/>
        <v>247797.40000000002</v>
      </c>
      <c r="O23" s="73">
        <f t="shared" si="5"/>
        <v>0</v>
      </c>
      <c r="P23" s="73">
        <f t="shared" si="5"/>
        <v>247797.40000000002</v>
      </c>
    </row>
    <row r="24" spans="1:16" s="5" customFormat="1" ht="11.25">
      <c r="A24" s="76"/>
      <c r="B24" s="65" t="s">
        <v>43</v>
      </c>
      <c r="C24" s="71" t="s">
        <v>16</v>
      </c>
      <c r="D24" s="71" t="s">
        <v>16</v>
      </c>
      <c r="E24" s="73">
        <f aca="true" t="shared" si="6" ref="E24:P24">E25+E26</f>
        <v>247797.40000000002</v>
      </c>
      <c r="F24" s="73">
        <f t="shared" si="6"/>
        <v>0</v>
      </c>
      <c r="G24" s="73">
        <f t="shared" si="6"/>
        <v>247797.40000000002</v>
      </c>
      <c r="H24" s="73">
        <f t="shared" si="6"/>
        <v>247797.40000000002</v>
      </c>
      <c r="I24" s="73">
        <f t="shared" si="6"/>
        <v>0</v>
      </c>
      <c r="J24" s="73">
        <f t="shared" si="6"/>
        <v>0</v>
      </c>
      <c r="K24" s="73">
        <f t="shared" si="6"/>
        <v>0</v>
      </c>
      <c r="L24" s="73">
        <f t="shared" si="6"/>
        <v>0</v>
      </c>
      <c r="M24" s="73">
        <f t="shared" si="6"/>
        <v>0</v>
      </c>
      <c r="N24" s="73">
        <f t="shared" si="6"/>
        <v>247797.40000000002</v>
      </c>
      <c r="O24" s="73">
        <f t="shared" si="6"/>
        <v>0</v>
      </c>
      <c r="P24" s="73">
        <f t="shared" si="6"/>
        <v>247797.40000000002</v>
      </c>
    </row>
    <row r="25" spans="1:16" s="5" customFormat="1" ht="11.25">
      <c r="A25" s="76"/>
      <c r="B25" s="66">
        <v>2008</v>
      </c>
      <c r="C25" s="71">
        <v>801</v>
      </c>
      <c r="D25" s="72">
        <v>80195</v>
      </c>
      <c r="E25" s="73">
        <f>F25+G25</f>
        <v>137930.2</v>
      </c>
      <c r="F25" s="73">
        <f>I25</f>
        <v>0</v>
      </c>
      <c r="G25" s="73">
        <f>N25</f>
        <v>137930.2</v>
      </c>
      <c r="H25" s="73">
        <f>I25+N25</f>
        <v>137930.2</v>
      </c>
      <c r="I25" s="73">
        <f>SUM(J25:M25)</f>
        <v>0</v>
      </c>
      <c r="J25" s="73">
        <v>0</v>
      </c>
      <c r="K25" s="73">
        <v>0</v>
      </c>
      <c r="L25" s="73">
        <v>0</v>
      </c>
      <c r="M25" s="73">
        <v>0</v>
      </c>
      <c r="N25" s="74">
        <f>O25+P25</f>
        <v>137930.2</v>
      </c>
      <c r="O25" s="74"/>
      <c r="P25" s="74">
        <v>137930.2</v>
      </c>
    </row>
    <row r="26" spans="1:16" s="5" customFormat="1" ht="11.25">
      <c r="A26" s="76"/>
      <c r="B26" s="66">
        <v>2009</v>
      </c>
      <c r="C26" s="71">
        <v>801</v>
      </c>
      <c r="D26" s="72">
        <v>80195</v>
      </c>
      <c r="E26" s="73">
        <f>F26+G26</f>
        <v>109867.2</v>
      </c>
      <c r="F26" s="73">
        <f>I26</f>
        <v>0</v>
      </c>
      <c r="G26" s="73">
        <f>N26</f>
        <v>109867.2</v>
      </c>
      <c r="H26" s="73">
        <f>I26+N26</f>
        <v>109867.2</v>
      </c>
      <c r="I26" s="73">
        <f>SUM(J26:M26)</f>
        <v>0</v>
      </c>
      <c r="J26" s="73">
        <v>0</v>
      </c>
      <c r="K26" s="73">
        <v>0</v>
      </c>
      <c r="L26" s="73">
        <v>0</v>
      </c>
      <c r="M26" s="73">
        <v>0</v>
      </c>
      <c r="N26" s="74">
        <f>O26+P26</f>
        <v>109867.2</v>
      </c>
      <c r="O26" s="74"/>
      <c r="P26" s="74">
        <v>109867.2</v>
      </c>
    </row>
    <row r="27" spans="1:16" s="5" customFormat="1" ht="22.5">
      <c r="A27" s="9" t="s">
        <v>46</v>
      </c>
      <c r="B27" s="64" t="s">
        <v>40</v>
      </c>
      <c r="C27" s="71"/>
      <c r="D27" s="72"/>
      <c r="E27" s="73">
        <f aca="true" t="shared" si="7" ref="E27:P28">E28</f>
        <v>249436.99</v>
      </c>
      <c r="F27" s="73">
        <f t="shared" si="7"/>
        <v>31803.22</v>
      </c>
      <c r="G27" s="73">
        <f t="shared" si="7"/>
        <v>217633.77000000002</v>
      </c>
      <c r="H27" s="73">
        <f t="shared" si="7"/>
        <v>249436.99</v>
      </c>
      <c r="I27" s="73">
        <f t="shared" si="7"/>
        <v>31803.22</v>
      </c>
      <c r="J27" s="73">
        <f t="shared" si="7"/>
        <v>0</v>
      </c>
      <c r="K27" s="73">
        <f t="shared" si="7"/>
        <v>0</v>
      </c>
      <c r="L27" s="73">
        <f t="shared" si="7"/>
        <v>0</v>
      </c>
      <c r="M27" s="73">
        <f t="shared" si="7"/>
        <v>31803.22</v>
      </c>
      <c r="N27" s="73">
        <f t="shared" si="7"/>
        <v>217633.77000000002</v>
      </c>
      <c r="O27" s="73">
        <f t="shared" si="7"/>
        <v>0</v>
      </c>
      <c r="P27" s="73">
        <f t="shared" si="7"/>
        <v>217633.77000000002</v>
      </c>
    </row>
    <row r="28" spans="1:16" s="5" customFormat="1" ht="22.5">
      <c r="A28" s="76"/>
      <c r="B28" s="65" t="s">
        <v>44</v>
      </c>
      <c r="C28" s="71"/>
      <c r="D28" s="72"/>
      <c r="E28" s="73">
        <f t="shared" si="7"/>
        <v>249436.99</v>
      </c>
      <c r="F28" s="73">
        <f t="shared" si="7"/>
        <v>31803.22</v>
      </c>
      <c r="G28" s="73">
        <f t="shared" si="7"/>
        <v>217633.77000000002</v>
      </c>
      <c r="H28" s="73">
        <f t="shared" si="7"/>
        <v>249436.99</v>
      </c>
      <c r="I28" s="73">
        <f t="shared" si="7"/>
        <v>31803.22</v>
      </c>
      <c r="J28" s="73">
        <f t="shared" si="7"/>
        <v>0</v>
      </c>
      <c r="K28" s="73">
        <f t="shared" si="7"/>
        <v>0</v>
      </c>
      <c r="L28" s="73">
        <f t="shared" si="7"/>
        <v>0</v>
      </c>
      <c r="M28" s="73">
        <f t="shared" si="7"/>
        <v>31803.22</v>
      </c>
      <c r="N28" s="73">
        <f t="shared" si="7"/>
        <v>217633.77000000002</v>
      </c>
      <c r="O28" s="73">
        <f t="shared" si="7"/>
        <v>0</v>
      </c>
      <c r="P28" s="73">
        <f t="shared" si="7"/>
        <v>217633.77000000002</v>
      </c>
    </row>
    <row r="29" spans="1:16" s="5" customFormat="1" ht="11.25">
      <c r="A29" s="76"/>
      <c r="B29" s="65" t="s">
        <v>45</v>
      </c>
      <c r="C29" s="71"/>
      <c r="D29" s="72"/>
      <c r="E29" s="73">
        <f aca="true" t="shared" si="8" ref="E29:P29">E30+E31+E32+E33</f>
        <v>249436.99</v>
      </c>
      <c r="F29" s="73">
        <f t="shared" si="8"/>
        <v>31803.22</v>
      </c>
      <c r="G29" s="73">
        <f t="shared" si="8"/>
        <v>217633.77000000002</v>
      </c>
      <c r="H29" s="73">
        <f t="shared" si="8"/>
        <v>249436.99</v>
      </c>
      <c r="I29" s="73">
        <f t="shared" si="8"/>
        <v>31803.22</v>
      </c>
      <c r="J29" s="73">
        <f t="shared" si="8"/>
        <v>0</v>
      </c>
      <c r="K29" s="73">
        <f t="shared" si="8"/>
        <v>0</v>
      </c>
      <c r="L29" s="73">
        <f t="shared" si="8"/>
        <v>0</v>
      </c>
      <c r="M29" s="73">
        <f t="shared" si="8"/>
        <v>31803.22</v>
      </c>
      <c r="N29" s="73">
        <f t="shared" si="8"/>
        <v>217633.77000000002</v>
      </c>
      <c r="O29" s="73">
        <f t="shared" si="8"/>
        <v>0</v>
      </c>
      <c r="P29" s="73">
        <f t="shared" si="8"/>
        <v>217633.77000000002</v>
      </c>
    </row>
    <row r="30" spans="1:16" s="5" customFormat="1" ht="11.25">
      <c r="A30" s="76"/>
      <c r="B30" s="66">
        <v>2008</v>
      </c>
      <c r="C30" s="71">
        <v>750</v>
      </c>
      <c r="D30" s="72">
        <v>75020</v>
      </c>
      <c r="E30" s="73">
        <f>F30+G30</f>
        <v>10446.29</v>
      </c>
      <c r="F30" s="73">
        <f>I30</f>
        <v>10446.29</v>
      </c>
      <c r="G30" s="73">
        <f>N30</f>
        <v>0</v>
      </c>
      <c r="H30" s="73">
        <f>I30+N30</f>
        <v>10446.29</v>
      </c>
      <c r="I30" s="73">
        <f>SUM(J30:M30)</f>
        <v>10446.29</v>
      </c>
      <c r="J30" s="73">
        <v>0</v>
      </c>
      <c r="K30" s="73">
        <v>0</v>
      </c>
      <c r="L30" s="73">
        <v>0</v>
      </c>
      <c r="M30" s="73">
        <v>10446.29</v>
      </c>
      <c r="N30" s="74">
        <f>O30+P30</f>
        <v>0</v>
      </c>
      <c r="O30" s="74"/>
      <c r="P30" s="74"/>
    </row>
    <row r="31" spans="1:16" s="5" customFormat="1" ht="11.25">
      <c r="A31" s="76"/>
      <c r="B31" s="66">
        <v>2008</v>
      </c>
      <c r="C31" s="71">
        <v>801</v>
      </c>
      <c r="D31" s="72">
        <v>80130</v>
      </c>
      <c r="E31" s="73">
        <f>F31+G31</f>
        <v>107228</v>
      </c>
      <c r="F31" s="73">
        <f>I31</f>
        <v>4557.19</v>
      </c>
      <c r="G31" s="73">
        <f>N31</f>
        <v>102670.81</v>
      </c>
      <c r="H31" s="73">
        <f>I31+N31</f>
        <v>107228</v>
      </c>
      <c r="I31" s="73">
        <f>M31+K31</f>
        <v>4557.19</v>
      </c>
      <c r="J31" s="73">
        <v>0</v>
      </c>
      <c r="K31" s="73">
        <v>0</v>
      </c>
      <c r="L31" s="73">
        <v>0</v>
      </c>
      <c r="M31" s="73">
        <v>4557.19</v>
      </c>
      <c r="N31" s="74">
        <f>P31+O31</f>
        <v>102670.81</v>
      </c>
      <c r="O31" s="74"/>
      <c r="P31" s="74">
        <v>102670.81</v>
      </c>
    </row>
    <row r="32" spans="1:16" s="5" customFormat="1" ht="11.25">
      <c r="A32" s="76"/>
      <c r="B32" s="66">
        <v>2009</v>
      </c>
      <c r="C32" s="71">
        <v>750</v>
      </c>
      <c r="D32" s="72">
        <v>75020</v>
      </c>
      <c r="E32" s="73">
        <f>F32+G32</f>
        <v>4595.2</v>
      </c>
      <c r="F32" s="73">
        <f>I32</f>
        <v>4595.2</v>
      </c>
      <c r="G32" s="73">
        <f>N32</f>
        <v>0</v>
      </c>
      <c r="H32" s="73">
        <f>I32+N32</f>
        <v>4595.2</v>
      </c>
      <c r="I32" s="73">
        <f>SUM(K32:M32)</f>
        <v>4595.2</v>
      </c>
      <c r="J32" s="73">
        <v>0</v>
      </c>
      <c r="K32" s="73">
        <v>0</v>
      </c>
      <c r="L32" s="73">
        <v>0</v>
      </c>
      <c r="M32" s="73">
        <v>4595.2</v>
      </c>
      <c r="N32" s="74">
        <f>O32+P32</f>
        <v>0</v>
      </c>
      <c r="O32" s="74"/>
      <c r="P32" s="74"/>
    </row>
    <row r="33" spans="1:16" s="5" customFormat="1" ht="11.25">
      <c r="A33" s="76"/>
      <c r="B33" s="68">
        <v>2009</v>
      </c>
      <c r="C33" s="71">
        <v>801</v>
      </c>
      <c r="D33" s="72">
        <v>80130</v>
      </c>
      <c r="E33" s="73">
        <f>F33+G33</f>
        <v>127167.5</v>
      </c>
      <c r="F33" s="73">
        <f>I33</f>
        <v>12204.54</v>
      </c>
      <c r="G33" s="73">
        <f>N33</f>
        <v>114962.96</v>
      </c>
      <c r="H33" s="73">
        <f>I33+N33</f>
        <v>127167.5</v>
      </c>
      <c r="I33" s="73">
        <f>SUM(K33:M33)</f>
        <v>12204.54</v>
      </c>
      <c r="J33" s="73">
        <v>0</v>
      </c>
      <c r="K33" s="73">
        <v>0</v>
      </c>
      <c r="L33" s="73">
        <v>0</v>
      </c>
      <c r="M33" s="73">
        <v>12204.54</v>
      </c>
      <c r="N33" s="74">
        <f>O33+P33</f>
        <v>114962.96</v>
      </c>
      <c r="O33" s="74"/>
      <c r="P33" s="74">
        <v>114962.96</v>
      </c>
    </row>
    <row r="34" spans="1:16" s="5" customFormat="1" ht="11.25">
      <c r="A34" s="4"/>
      <c r="B34" s="68" t="s">
        <v>34</v>
      </c>
      <c r="C34" s="4" t="s">
        <v>16</v>
      </c>
      <c r="D34" s="4" t="s">
        <v>16</v>
      </c>
      <c r="E34" s="70">
        <f aca="true" t="shared" si="9" ref="E34:P34">E35+E36</f>
        <v>568287.49</v>
      </c>
      <c r="F34" s="70">
        <f t="shared" si="9"/>
        <v>35236.17</v>
      </c>
      <c r="G34" s="70">
        <f t="shared" si="9"/>
        <v>533051.3200000001</v>
      </c>
      <c r="H34" s="70">
        <f t="shared" si="9"/>
        <v>568287.49</v>
      </c>
      <c r="I34" s="70">
        <f t="shared" si="9"/>
        <v>35236.17</v>
      </c>
      <c r="J34" s="70">
        <f t="shared" si="9"/>
        <v>0</v>
      </c>
      <c r="K34" s="70">
        <f t="shared" si="9"/>
        <v>0</v>
      </c>
      <c r="L34" s="70">
        <f t="shared" si="9"/>
        <v>0</v>
      </c>
      <c r="M34" s="70">
        <f t="shared" si="9"/>
        <v>35236.17</v>
      </c>
      <c r="N34" s="70">
        <f t="shared" si="9"/>
        <v>533051.3200000001</v>
      </c>
      <c r="O34" s="70">
        <f t="shared" si="9"/>
        <v>0</v>
      </c>
      <c r="P34" s="70">
        <f t="shared" si="9"/>
        <v>533051.3200000001</v>
      </c>
    </row>
    <row r="35" spans="1:16" s="5" customFormat="1" ht="11.25">
      <c r="A35" s="4"/>
      <c r="B35" s="77">
        <v>2008</v>
      </c>
      <c r="C35" s="4" t="s">
        <v>16</v>
      </c>
      <c r="D35" s="4" t="s">
        <v>16</v>
      </c>
      <c r="E35" s="69">
        <f aca="true" t="shared" si="10" ref="E35:P35">E19+E25+E30+E31</f>
        <v>316424.49</v>
      </c>
      <c r="F35" s="69">
        <f t="shared" si="10"/>
        <v>16901.48</v>
      </c>
      <c r="G35" s="69">
        <f t="shared" si="10"/>
        <v>299523.01</v>
      </c>
      <c r="H35" s="69">
        <f t="shared" si="10"/>
        <v>316424.49</v>
      </c>
      <c r="I35" s="69">
        <f t="shared" si="10"/>
        <v>16901.48</v>
      </c>
      <c r="J35" s="69">
        <f t="shared" si="10"/>
        <v>0</v>
      </c>
      <c r="K35" s="69">
        <f t="shared" si="10"/>
        <v>0</v>
      </c>
      <c r="L35" s="69">
        <f t="shared" si="10"/>
        <v>0</v>
      </c>
      <c r="M35" s="69">
        <f t="shared" si="10"/>
        <v>16901.48</v>
      </c>
      <c r="N35" s="69">
        <f t="shared" si="10"/>
        <v>299523.01</v>
      </c>
      <c r="O35" s="69">
        <f t="shared" si="10"/>
        <v>0</v>
      </c>
      <c r="P35" s="69">
        <f t="shared" si="10"/>
        <v>299523.01</v>
      </c>
    </row>
    <row r="36" spans="1:16" s="5" customFormat="1" ht="11.25">
      <c r="A36" s="4"/>
      <c r="B36" s="77">
        <v>2009</v>
      </c>
      <c r="C36" s="4" t="s">
        <v>16</v>
      </c>
      <c r="D36" s="4" t="s">
        <v>16</v>
      </c>
      <c r="E36" s="69">
        <f aca="true" t="shared" si="11" ref="E36:P36">E20+E26+E32+E33</f>
        <v>251863</v>
      </c>
      <c r="F36" s="69">
        <f t="shared" si="11"/>
        <v>18334.690000000002</v>
      </c>
      <c r="G36" s="69">
        <f t="shared" si="11"/>
        <v>233528.31</v>
      </c>
      <c r="H36" s="69">
        <f t="shared" si="11"/>
        <v>251863</v>
      </c>
      <c r="I36" s="69">
        <f t="shared" si="11"/>
        <v>18334.690000000002</v>
      </c>
      <c r="J36" s="69">
        <f t="shared" si="11"/>
        <v>0</v>
      </c>
      <c r="K36" s="69">
        <f t="shared" si="11"/>
        <v>0</v>
      </c>
      <c r="L36" s="69">
        <f t="shared" si="11"/>
        <v>0</v>
      </c>
      <c r="M36" s="69">
        <f t="shared" si="11"/>
        <v>18334.690000000002</v>
      </c>
      <c r="N36" s="69">
        <f t="shared" si="11"/>
        <v>233528.31</v>
      </c>
      <c r="O36" s="69">
        <f t="shared" si="11"/>
        <v>0</v>
      </c>
      <c r="P36" s="69">
        <f t="shared" si="11"/>
        <v>233528.31</v>
      </c>
    </row>
    <row r="37" spans="1:17" s="14" customFormat="1" ht="11.25">
      <c r="A37" s="6" t="s">
        <v>39</v>
      </c>
      <c r="B37" s="11" t="s">
        <v>19</v>
      </c>
      <c r="C37" s="12"/>
      <c r="D37" s="15"/>
      <c r="E37" s="49">
        <f>E38</f>
        <v>7420188.789999999</v>
      </c>
      <c r="F37" s="49">
        <f>F38</f>
        <v>289628</v>
      </c>
      <c r="G37" s="49">
        <f>G38</f>
        <v>7130560.79</v>
      </c>
      <c r="H37" s="49">
        <f>H38</f>
        <v>7420188.789999999</v>
      </c>
      <c r="I37" s="49">
        <f>I38</f>
        <v>289628</v>
      </c>
      <c r="J37" s="49"/>
      <c r="K37" s="49">
        <f>K38</f>
        <v>0</v>
      </c>
      <c r="L37" s="49"/>
      <c r="M37" s="49">
        <f>M38</f>
        <v>289628</v>
      </c>
      <c r="N37" s="49">
        <f>N38</f>
        <v>7130560.79</v>
      </c>
      <c r="O37" s="49">
        <f>O38</f>
        <v>0</v>
      </c>
      <c r="P37" s="49">
        <f>P38</f>
        <v>7130560.79</v>
      </c>
      <c r="Q37" s="13"/>
    </row>
    <row r="38" spans="1:16" s="28" customFormat="1" ht="11.25">
      <c r="A38" s="25" t="s">
        <v>15</v>
      </c>
      <c r="B38" s="26" t="s">
        <v>20</v>
      </c>
      <c r="C38" s="27" t="s">
        <v>16</v>
      </c>
      <c r="D38" s="27" t="s">
        <v>16</v>
      </c>
      <c r="E38" s="48">
        <f aca="true" t="shared" si="12" ref="E38:P38">E41+E47+E53</f>
        <v>7420188.789999999</v>
      </c>
      <c r="F38" s="48">
        <f t="shared" si="12"/>
        <v>289628</v>
      </c>
      <c r="G38" s="48">
        <f t="shared" si="12"/>
        <v>7130560.79</v>
      </c>
      <c r="H38" s="48">
        <f t="shared" si="12"/>
        <v>7420188.789999999</v>
      </c>
      <c r="I38" s="48">
        <f t="shared" si="12"/>
        <v>289628</v>
      </c>
      <c r="J38" s="48">
        <f t="shared" si="12"/>
        <v>0</v>
      </c>
      <c r="K38" s="48">
        <f t="shared" si="12"/>
        <v>0</v>
      </c>
      <c r="L38" s="48">
        <f t="shared" si="12"/>
        <v>0</v>
      </c>
      <c r="M38" s="48">
        <f t="shared" si="12"/>
        <v>289628</v>
      </c>
      <c r="N38" s="48">
        <f t="shared" si="12"/>
        <v>7130560.79</v>
      </c>
      <c r="O38" s="48">
        <f t="shared" si="12"/>
        <v>0</v>
      </c>
      <c r="P38" s="48">
        <f t="shared" si="12"/>
        <v>7130560.79</v>
      </c>
    </row>
    <row r="39" spans="1:16" s="28" customFormat="1" ht="11.25">
      <c r="A39" s="25"/>
      <c r="B39" s="26" t="s">
        <v>21</v>
      </c>
      <c r="C39" s="27" t="s">
        <v>16</v>
      </c>
      <c r="D39" s="27" t="s">
        <v>16</v>
      </c>
      <c r="E39" s="48">
        <f aca="true" t="shared" si="13" ref="E39:P39">E40</f>
        <v>49898</v>
      </c>
      <c r="F39" s="48">
        <f t="shared" si="13"/>
        <v>49898</v>
      </c>
      <c r="G39" s="48">
        <f t="shared" si="13"/>
        <v>0</v>
      </c>
      <c r="H39" s="48">
        <f t="shared" si="13"/>
        <v>49898</v>
      </c>
      <c r="I39" s="48">
        <f t="shared" si="13"/>
        <v>49898</v>
      </c>
      <c r="J39" s="48">
        <f t="shared" si="13"/>
        <v>0</v>
      </c>
      <c r="K39" s="48">
        <f t="shared" si="13"/>
        <v>0</v>
      </c>
      <c r="L39" s="48">
        <f t="shared" si="13"/>
        <v>0</v>
      </c>
      <c r="M39" s="48">
        <f t="shared" si="13"/>
        <v>49898</v>
      </c>
      <c r="N39" s="48">
        <f t="shared" si="13"/>
        <v>0</v>
      </c>
      <c r="O39" s="48">
        <f t="shared" si="13"/>
        <v>0</v>
      </c>
      <c r="P39" s="48">
        <f t="shared" si="13"/>
        <v>0</v>
      </c>
    </row>
    <row r="40" spans="1:17" s="34" customFormat="1" ht="13.5" customHeight="1">
      <c r="A40" s="29"/>
      <c r="B40" s="30" t="s">
        <v>17</v>
      </c>
      <c r="C40" s="31">
        <v>600</v>
      </c>
      <c r="D40" s="32">
        <v>60014</v>
      </c>
      <c r="E40" s="53">
        <f>F40+G40</f>
        <v>49898</v>
      </c>
      <c r="F40" s="53">
        <f>I40</f>
        <v>49898</v>
      </c>
      <c r="G40" s="53"/>
      <c r="H40" s="53">
        <f>I40+N40</f>
        <v>49898</v>
      </c>
      <c r="I40" s="53">
        <f>SUM(K40:M40)</f>
        <v>49898</v>
      </c>
      <c r="J40" s="53">
        <v>0</v>
      </c>
      <c r="K40" s="53">
        <v>0</v>
      </c>
      <c r="L40" s="53">
        <v>0</v>
      </c>
      <c r="M40" s="53">
        <f>M41</f>
        <v>49898</v>
      </c>
      <c r="N40" s="50">
        <f>O40+P40</f>
        <v>0</v>
      </c>
      <c r="O40" s="54"/>
      <c r="P40" s="54"/>
      <c r="Q40" s="33"/>
    </row>
    <row r="41" spans="1:16" s="20" customFormat="1" ht="22.5">
      <c r="A41" s="18"/>
      <c r="B41" s="63" t="s">
        <v>22</v>
      </c>
      <c r="C41" s="19" t="s">
        <v>16</v>
      </c>
      <c r="D41" s="19" t="s">
        <v>16</v>
      </c>
      <c r="E41" s="51">
        <f aca="true" t="shared" si="14" ref="E41:P41">SUM(E42,E44)</f>
        <v>1546442.08</v>
      </c>
      <c r="F41" s="51">
        <f t="shared" si="14"/>
        <v>49898</v>
      </c>
      <c r="G41" s="51">
        <f t="shared" si="14"/>
        <v>1496544.08</v>
      </c>
      <c r="H41" s="51">
        <f t="shared" si="14"/>
        <v>1546442.08</v>
      </c>
      <c r="I41" s="51">
        <f t="shared" si="14"/>
        <v>49898</v>
      </c>
      <c r="J41" s="51">
        <f t="shared" si="14"/>
        <v>0</v>
      </c>
      <c r="K41" s="51">
        <f t="shared" si="14"/>
        <v>0</v>
      </c>
      <c r="L41" s="51">
        <f t="shared" si="14"/>
        <v>0</v>
      </c>
      <c r="M41" s="51">
        <f t="shared" si="14"/>
        <v>49898</v>
      </c>
      <c r="N41" s="51">
        <f t="shared" si="14"/>
        <v>1496544.08</v>
      </c>
      <c r="O41" s="51">
        <f t="shared" si="14"/>
        <v>0</v>
      </c>
      <c r="P41" s="51">
        <f t="shared" si="14"/>
        <v>1496544.08</v>
      </c>
    </row>
    <row r="42" spans="1:16" s="38" customFormat="1" ht="11.25">
      <c r="A42" s="35"/>
      <c r="B42" s="36">
        <v>2007</v>
      </c>
      <c r="C42" s="37" t="s">
        <v>16</v>
      </c>
      <c r="D42" s="37" t="s">
        <v>16</v>
      </c>
      <c r="E42" s="55">
        <f>SUM(F42:G42)</f>
        <v>49898</v>
      </c>
      <c r="F42" s="55">
        <f>I42</f>
        <v>49898</v>
      </c>
      <c r="G42" s="55">
        <f>N42</f>
        <v>0</v>
      </c>
      <c r="H42" s="55">
        <f>I42+N42</f>
        <v>49898</v>
      </c>
      <c r="I42" s="55">
        <f>SUM(J42:M42)</f>
        <v>49898</v>
      </c>
      <c r="J42" s="55">
        <v>0</v>
      </c>
      <c r="K42" s="55">
        <v>0</v>
      </c>
      <c r="L42" s="55">
        <v>0</v>
      </c>
      <c r="M42" s="55">
        <v>49898</v>
      </c>
      <c r="N42" s="50">
        <f>O42+P42</f>
        <v>0</v>
      </c>
      <c r="O42" s="55">
        <v>0</v>
      </c>
      <c r="P42" s="55">
        <v>0</v>
      </c>
    </row>
    <row r="43" spans="1:16" s="38" customFormat="1" ht="11.25">
      <c r="A43" s="35"/>
      <c r="B43" s="36">
        <v>2008</v>
      </c>
      <c r="C43" s="37"/>
      <c r="D43" s="37"/>
      <c r="E43" s="55">
        <f>SUM(F43:G43)</f>
        <v>264096.01</v>
      </c>
      <c r="F43" s="55">
        <f>I43</f>
        <v>264096.01</v>
      </c>
      <c r="G43" s="55">
        <f>N43</f>
        <v>0</v>
      </c>
      <c r="H43" s="55">
        <f>I43+N43</f>
        <v>264096.01</v>
      </c>
      <c r="I43" s="55">
        <f>SUM(J43:M43)</f>
        <v>264096.01</v>
      </c>
      <c r="J43" s="55">
        <v>0</v>
      </c>
      <c r="K43" s="55">
        <v>0</v>
      </c>
      <c r="L43" s="55">
        <v>0</v>
      </c>
      <c r="M43" s="55">
        <v>264096.01</v>
      </c>
      <c r="N43" s="50">
        <f>O43+P43</f>
        <v>0</v>
      </c>
      <c r="O43" s="55">
        <v>0</v>
      </c>
      <c r="P43" s="55"/>
    </row>
    <row r="44" spans="1:16" s="8" customFormat="1" ht="11.25">
      <c r="A44" s="9"/>
      <c r="B44" s="10">
        <v>2009</v>
      </c>
      <c r="C44" s="16" t="s">
        <v>16</v>
      </c>
      <c r="D44" s="17" t="s">
        <v>16</v>
      </c>
      <c r="E44" s="48">
        <f>SUM(F44:G44)</f>
        <v>1496544.08</v>
      </c>
      <c r="F44" s="48">
        <f>I44</f>
        <v>0</v>
      </c>
      <c r="G44" s="48">
        <f>N44</f>
        <v>1496544.08</v>
      </c>
      <c r="H44" s="48">
        <f>I44+N44</f>
        <v>1496544.08</v>
      </c>
      <c r="I44" s="55">
        <f>SUM(J44:M44)</f>
        <v>0</v>
      </c>
      <c r="J44" s="55">
        <v>0</v>
      </c>
      <c r="K44" s="55">
        <v>0</v>
      </c>
      <c r="L44" s="55">
        <v>0</v>
      </c>
      <c r="M44" s="50">
        <v>0</v>
      </c>
      <c r="N44" s="50">
        <f>O44+P44</f>
        <v>1496544.08</v>
      </c>
      <c r="O44" s="48">
        <v>0</v>
      </c>
      <c r="P44" s="48">
        <v>1496544.08</v>
      </c>
    </row>
    <row r="45" spans="1:16" s="28" customFormat="1" ht="11.25">
      <c r="A45" s="25"/>
      <c r="B45" s="26" t="s">
        <v>21</v>
      </c>
      <c r="C45" s="27" t="s">
        <v>16</v>
      </c>
      <c r="D45" s="27" t="s">
        <v>16</v>
      </c>
      <c r="E45" s="52">
        <f aca="true" t="shared" si="15" ref="E45:M45">E47</f>
        <v>2727128.69</v>
      </c>
      <c r="F45" s="52">
        <f t="shared" si="15"/>
        <v>118340</v>
      </c>
      <c r="G45" s="52">
        <f t="shared" si="15"/>
        <v>2608788.69</v>
      </c>
      <c r="H45" s="52">
        <f t="shared" si="15"/>
        <v>2727128.69</v>
      </c>
      <c r="I45" s="52">
        <f t="shared" si="15"/>
        <v>118340</v>
      </c>
      <c r="J45" s="52">
        <f t="shared" si="15"/>
        <v>0</v>
      </c>
      <c r="K45" s="52">
        <f t="shared" si="15"/>
        <v>0</v>
      </c>
      <c r="L45" s="52">
        <f t="shared" si="15"/>
        <v>0</v>
      </c>
      <c r="M45" s="52">
        <f t="shared" si="15"/>
        <v>118340</v>
      </c>
      <c r="N45" s="50">
        <f>O45+P45</f>
        <v>2608788.69</v>
      </c>
      <c r="O45" s="52">
        <f>O47</f>
        <v>0</v>
      </c>
      <c r="P45" s="52">
        <f>P47</f>
        <v>2608788.69</v>
      </c>
    </row>
    <row r="46" spans="1:17" s="34" customFormat="1" ht="13.5" customHeight="1">
      <c r="A46" s="29"/>
      <c r="B46" s="30" t="s">
        <v>17</v>
      </c>
      <c r="C46" s="31">
        <v>600</v>
      </c>
      <c r="D46" s="32">
        <v>60014</v>
      </c>
      <c r="E46" s="53">
        <f>F46+G46</f>
        <v>118340</v>
      </c>
      <c r="F46" s="53">
        <f>I46</f>
        <v>118340</v>
      </c>
      <c r="G46" s="53"/>
      <c r="H46" s="53">
        <f>I46+N46</f>
        <v>118340</v>
      </c>
      <c r="I46" s="53">
        <f>SUM(K46:M46)</f>
        <v>118340</v>
      </c>
      <c r="J46" s="53">
        <v>0</v>
      </c>
      <c r="K46" s="53">
        <v>0</v>
      </c>
      <c r="L46" s="53">
        <v>0</v>
      </c>
      <c r="M46" s="53">
        <f>M47</f>
        <v>118340</v>
      </c>
      <c r="N46" s="50">
        <f>O46+P46</f>
        <v>0</v>
      </c>
      <c r="O46" s="54"/>
      <c r="P46" s="54"/>
      <c r="Q46" s="33"/>
    </row>
    <row r="47" spans="1:16" s="20" customFormat="1" ht="22.5">
      <c r="A47" s="18"/>
      <c r="B47" s="39" t="s">
        <v>23</v>
      </c>
      <c r="C47" s="19" t="s">
        <v>16</v>
      </c>
      <c r="D47" s="19" t="s">
        <v>16</v>
      </c>
      <c r="E47" s="51">
        <f aca="true" t="shared" si="16" ref="E47:P47">SUM(E48,E50)</f>
        <v>2727128.69</v>
      </c>
      <c r="F47" s="51">
        <f t="shared" si="16"/>
        <v>118340</v>
      </c>
      <c r="G47" s="51">
        <f t="shared" si="16"/>
        <v>2608788.69</v>
      </c>
      <c r="H47" s="51">
        <f t="shared" si="16"/>
        <v>2727128.69</v>
      </c>
      <c r="I47" s="51">
        <f t="shared" si="16"/>
        <v>118340</v>
      </c>
      <c r="J47" s="51">
        <f t="shared" si="16"/>
        <v>0</v>
      </c>
      <c r="K47" s="51">
        <f t="shared" si="16"/>
        <v>0</v>
      </c>
      <c r="L47" s="51">
        <f t="shared" si="16"/>
        <v>0</v>
      </c>
      <c r="M47" s="51">
        <f t="shared" si="16"/>
        <v>118340</v>
      </c>
      <c r="N47" s="51">
        <f t="shared" si="16"/>
        <v>2608788.69</v>
      </c>
      <c r="O47" s="51">
        <f t="shared" si="16"/>
        <v>0</v>
      </c>
      <c r="P47" s="51">
        <f t="shared" si="16"/>
        <v>2608788.69</v>
      </c>
    </row>
    <row r="48" spans="1:16" s="38" customFormat="1" ht="11.25">
      <c r="A48" s="35"/>
      <c r="B48" s="36">
        <v>2007</v>
      </c>
      <c r="C48" s="37" t="s">
        <v>16</v>
      </c>
      <c r="D48" s="37" t="s">
        <v>16</v>
      </c>
      <c r="E48" s="55">
        <f>SUM(F48:G48)</f>
        <v>118340</v>
      </c>
      <c r="F48" s="55">
        <f>I48</f>
        <v>118340</v>
      </c>
      <c r="G48" s="55">
        <f>N48</f>
        <v>0</v>
      </c>
      <c r="H48" s="55">
        <f>I48+N48</f>
        <v>118340</v>
      </c>
      <c r="I48" s="55">
        <f>SUM(J48:M48)</f>
        <v>118340</v>
      </c>
      <c r="J48" s="55">
        <v>0</v>
      </c>
      <c r="K48" s="55">
        <v>0</v>
      </c>
      <c r="L48" s="55">
        <v>0</v>
      </c>
      <c r="M48" s="55">
        <v>118340</v>
      </c>
      <c r="N48" s="50">
        <f>O48+P48</f>
        <v>0</v>
      </c>
      <c r="O48" s="55">
        <v>0</v>
      </c>
      <c r="P48" s="55">
        <v>0</v>
      </c>
    </row>
    <row r="49" spans="1:16" s="38" customFormat="1" ht="11.25">
      <c r="A49" s="35"/>
      <c r="B49" s="36">
        <v>2008</v>
      </c>
      <c r="C49" s="37"/>
      <c r="D49" s="37"/>
      <c r="E49" s="55">
        <f>SUM(F49:G49)</f>
        <v>460374.47</v>
      </c>
      <c r="F49" s="55">
        <f>I49</f>
        <v>460374.47</v>
      </c>
      <c r="G49" s="55">
        <f>N49</f>
        <v>0</v>
      </c>
      <c r="H49" s="55">
        <f>I49+N49</f>
        <v>460374.47</v>
      </c>
      <c r="I49" s="55">
        <f>SUM(J49:M49)</f>
        <v>460374.47</v>
      </c>
      <c r="J49" s="55">
        <v>0</v>
      </c>
      <c r="K49" s="55">
        <v>0</v>
      </c>
      <c r="L49" s="55">
        <v>0</v>
      </c>
      <c r="M49" s="55">
        <v>460374.47</v>
      </c>
      <c r="N49" s="50">
        <f>O49+P49</f>
        <v>0</v>
      </c>
      <c r="O49" s="55">
        <v>0</v>
      </c>
      <c r="P49" s="55"/>
    </row>
    <row r="50" spans="1:16" s="8" customFormat="1" ht="11.25">
      <c r="A50" s="9"/>
      <c r="B50" s="10">
        <v>2009</v>
      </c>
      <c r="C50" s="16" t="s">
        <v>16</v>
      </c>
      <c r="D50" s="17" t="s">
        <v>16</v>
      </c>
      <c r="E50" s="48">
        <f>SUM(F50:G50)</f>
        <v>2608788.69</v>
      </c>
      <c r="F50" s="48">
        <f>I50</f>
        <v>0</v>
      </c>
      <c r="G50" s="48">
        <f>N50</f>
        <v>2608788.69</v>
      </c>
      <c r="H50" s="48">
        <f>I50+N50</f>
        <v>2608788.69</v>
      </c>
      <c r="I50" s="55">
        <f>SUM(J50:M50)</f>
        <v>0</v>
      </c>
      <c r="J50" s="55">
        <v>0</v>
      </c>
      <c r="K50" s="55">
        <v>0</v>
      </c>
      <c r="L50" s="55">
        <v>0</v>
      </c>
      <c r="M50" s="50">
        <v>0</v>
      </c>
      <c r="N50" s="50">
        <f>O50+P50</f>
        <v>2608788.69</v>
      </c>
      <c r="O50" s="48">
        <v>0</v>
      </c>
      <c r="P50" s="48">
        <v>2608788.69</v>
      </c>
    </row>
    <row r="51" spans="1:16" s="28" customFormat="1" ht="11.25">
      <c r="A51" s="25"/>
      <c r="B51" s="26" t="s">
        <v>21</v>
      </c>
      <c r="C51" s="27" t="s">
        <v>16</v>
      </c>
      <c r="D51" s="27" t="s">
        <v>16</v>
      </c>
      <c r="E51" s="52">
        <f aca="true" t="shared" si="17" ref="E51:M51">E53</f>
        <v>3146618.02</v>
      </c>
      <c r="F51" s="52">
        <f t="shared" si="17"/>
        <v>121390</v>
      </c>
      <c r="G51" s="52">
        <f t="shared" si="17"/>
        <v>3025228.02</v>
      </c>
      <c r="H51" s="52">
        <f t="shared" si="17"/>
        <v>3146618.02</v>
      </c>
      <c r="I51" s="52">
        <f t="shared" si="17"/>
        <v>121390</v>
      </c>
      <c r="J51" s="52">
        <f t="shared" si="17"/>
        <v>0</v>
      </c>
      <c r="K51" s="52">
        <f t="shared" si="17"/>
        <v>0</v>
      </c>
      <c r="L51" s="52">
        <f t="shared" si="17"/>
        <v>0</v>
      </c>
      <c r="M51" s="52">
        <f t="shared" si="17"/>
        <v>121390</v>
      </c>
      <c r="N51" s="50">
        <f>O51+P51</f>
        <v>3025228.02</v>
      </c>
      <c r="O51" s="52">
        <f>O53</f>
        <v>0</v>
      </c>
      <c r="P51" s="52">
        <f>P53</f>
        <v>3025228.02</v>
      </c>
    </row>
    <row r="52" spans="1:17" s="34" customFormat="1" ht="13.5" customHeight="1">
      <c r="A52" s="29"/>
      <c r="B52" s="30" t="s">
        <v>17</v>
      </c>
      <c r="C52" s="31">
        <v>600</v>
      </c>
      <c r="D52" s="32">
        <v>60014</v>
      </c>
      <c r="E52" s="53">
        <f>F52+G52</f>
        <v>121390</v>
      </c>
      <c r="F52" s="53">
        <f>I52</f>
        <v>121390</v>
      </c>
      <c r="G52" s="53"/>
      <c r="H52" s="53">
        <f>I52+N52</f>
        <v>121390</v>
      </c>
      <c r="I52" s="53">
        <f>SUM(J52:M52)</f>
        <v>121390</v>
      </c>
      <c r="J52" s="53">
        <v>0</v>
      </c>
      <c r="K52" s="53">
        <v>0</v>
      </c>
      <c r="L52" s="53">
        <v>0</v>
      </c>
      <c r="M52" s="53">
        <f>M53</f>
        <v>121390</v>
      </c>
      <c r="N52" s="50">
        <f>O52+P52</f>
        <v>0</v>
      </c>
      <c r="O52" s="54"/>
      <c r="P52" s="54"/>
      <c r="Q52" s="33"/>
    </row>
    <row r="53" spans="1:16" s="20" customFormat="1" ht="22.5">
      <c r="A53" s="40"/>
      <c r="B53" s="41" t="s">
        <v>24</v>
      </c>
      <c r="C53" s="19" t="s">
        <v>16</v>
      </c>
      <c r="D53" s="19" t="s">
        <v>16</v>
      </c>
      <c r="E53" s="51">
        <f aca="true" t="shared" si="18" ref="E53:P53">SUM(E54,E56)</f>
        <v>3146618.02</v>
      </c>
      <c r="F53" s="51">
        <f t="shared" si="18"/>
        <v>121390</v>
      </c>
      <c r="G53" s="51">
        <f t="shared" si="18"/>
        <v>3025228.02</v>
      </c>
      <c r="H53" s="51">
        <f t="shared" si="18"/>
        <v>3146618.02</v>
      </c>
      <c r="I53" s="51">
        <f t="shared" si="18"/>
        <v>121390</v>
      </c>
      <c r="J53" s="51">
        <f t="shared" si="18"/>
        <v>0</v>
      </c>
      <c r="K53" s="51">
        <f t="shared" si="18"/>
        <v>0</v>
      </c>
      <c r="L53" s="51">
        <f t="shared" si="18"/>
        <v>0</v>
      </c>
      <c r="M53" s="51">
        <f t="shared" si="18"/>
        <v>121390</v>
      </c>
      <c r="N53" s="51">
        <f t="shared" si="18"/>
        <v>3025228.02</v>
      </c>
      <c r="O53" s="51">
        <f t="shared" si="18"/>
        <v>0</v>
      </c>
      <c r="P53" s="51">
        <f t="shared" si="18"/>
        <v>3025228.02</v>
      </c>
    </row>
    <row r="54" spans="1:16" s="38" customFormat="1" ht="11.25">
      <c r="A54" s="42"/>
      <c r="B54" s="43">
        <v>2007</v>
      </c>
      <c r="C54" s="37" t="s">
        <v>16</v>
      </c>
      <c r="D54" s="37" t="s">
        <v>16</v>
      </c>
      <c r="E54" s="55">
        <f>SUM(F54:G54)</f>
        <v>121390</v>
      </c>
      <c r="F54" s="55">
        <f>I54</f>
        <v>121390</v>
      </c>
      <c r="G54" s="55">
        <f>N54</f>
        <v>0</v>
      </c>
      <c r="H54" s="55">
        <f>I54+N54</f>
        <v>121390</v>
      </c>
      <c r="I54" s="55">
        <f>SUM(J54:M54)</f>
        <v>121390</v>
      </c>
      <c r="J54" s="55">
        <v>0</v>
      </c>
      <c r="K54" s="55">
        <v>0</v>
      </c>
      <c r="L54" s="55">
        <v>0</v>
      </c>
      <c r="M54" s="55">
        <v>121390</v>
      </c>
      <c r="N54" s="50">
        <f>O54+P54</f>
        <v>0</v>
      </c>
      <c r="O54" s="55">
        <v>0</v>
      </c>
      <c r="P54" s="55">
        <v>0</v>
      </c>
    </row>
    <row r="55" spans="1:16" s="38" customFormat="1" ht="11.25">
      <c r="A55" s="78"/>
      <c r="B55" s="79">
        <v>2008</v>
      </c>
      <c r="C55" s="80"/>
      <c r="D55" s="80"/>
      <c r="E55" s="81">
        <f>SUM(F55:G55)</f>
        <v>533863.77</v>
      </c>
      <c r="F55" s="81">
        <f>I55</f>
        <v>533863.77</v>
      </c>
      <c r="G55" s="81">
        <f>N55</f>
        <v>0</v>
      </c>
      <c r="H55" s="81">
        <f>I55+N55</f>
        <v>533863.77</v>
      </c>
      <c r="I55" s="55">
        <f>SUM(J55:M55)</f>
        <v>533863.77</v>
      </c>
      <c r="J55" s="55">
        <v>0</v>
      </c>
      <c r="K55" s="55">
        <v>0</v>
      </c>
      <c r="L55" s="55">
        <v>0</v>
      </c>
      <c r="M55" s="81">
        <v>533863.77</v>
      </c>
      <c r="N55" s="57">
        <f>O55+P55</f>
        <v>0</v>
      </c>
      <c r="O55" s="81">
        <v>0</v>
      </c>
      <c r="P55" s="81"/>
    </row>
    <row r="56" spans="1:16" s="8" customFormat="1" ht="11.25">
      <c r="A56" s="44"/>
      <c r="B56" s="45">
        <v>2009</v>
      </c>
      <c r="C56" s="46" t="s">
        <v>16</v>
      </c>
      <c r="D56" s="46" t="s">
        <v>16</v>
      </c>
      <c r="E56" s="56">
        <f>SUM(F56:G56)</f>
        <v>3025228.02</v>
      </c>
      <c r="F56" s="56">
        <f>I56</f>
        <v>0</v>
      </c>
      <c r="G56" s="56">
        <f>N56</f>
        <v>3025228.02</v>
      </c>
      <c r="H56" s="56">
        <f>I56+N56</f>
        <v>3025228.02</v>
      </c>
      <c r="I56" s="55">
        <f>SUM(J56:M56)</f>
        <v>0</v>
      </c>
      <c r="J56" s="55">
        <v>0</v>
      </c>
      <c r="K56" s="55">
        <v>0</v>
      </c>
      <c r="L56" s="55">
        <v>0</v>
      </c>
      <c r="M56" s="57">
        <v>0</v>
      </c>
      <c r="N56" s="57">
        <f>O56+P56</f>
        <v>3025228.02</v>
      </c>
      <c r="O56" s="56">
        <v>0</v>
      </c>
      <c r="P56" s="56">
        <v>3025228.02</v>
      </c>
    </row>
    <row r="57" spans="1:16" s="23" customFormat="1" ht="12.75">
      <c r="A57" s="21"/>
      <c r="B57" s="7" t="s">
        <v>25</v>
      </c>
      <c r="C57" s="22" t="s">
        <v>16</v>
      </c>
      <c r="D57" s="22" t="s">
        <v>16</v>
      </c>
      <c r="E57" s="47">
        <f aca="true" t="shared" si="19" ref="E57:P57">E58+E60+E59</f>
        <v>8678523.04</v>
      </c>
      <c r="F57" s="47">
        <f t="shared" si="19"/>
        <v>1547962.25</v>
      </c>
      <c r="G57" s="47">
        <f t="shared" si="19"/>
        <v>7130560.79</v>
      </c>
      <c r="H57" s="47">
        <f t="shared" si="19"/>
        <v>8678523.04</v>
      </c>
      <c r="I57" s="47">
        <f t="shared" si="19"/>
        <v>1547962.25</v>
      </c>
      <c r="J57" s="47">
        <f t="shared" si="19"/>
        <v>0</v>
      </c>
      <c r="K57" s="47">
        <f t="shared" si="19"/>
        <v>0</v>
      </c>
      <c r="L57" s="47">
        <f t="shared" si="19"/>
        <v>0</v>
      </c>
      <c r="M57" s="47">
        <f t="shared" si="19"/>
        <v>1547962.25</v>
      </c>
      <c r="N57" s="47">
        <f t="shared" si="19"/>
        <v>7130560.79</v>
      </c>
      <c r="O57" s="47">
        <f t="shared" si="19"/>
        <v>0</v>
      </c>
      <c r="P57" s="47">
        <f t="shared" si="19"/>
        <v>7130560.79</v>
      </c>
    </row>
    <row r="58" spans="1:16" s="24" customFormat="1" ht="12.75">
      <c r="A58" s="21"/>
      <c r="B58" s="7" t="s">
        <v>18</v>
      </c>
      <c r="C58" s="22" t="s">
        <v>16</v>
      </c>
      <c r="D58" s="22" t="s">
        <v>16</v>
      </c>
      <c r="E58" s="47">
        <f aca="true" t="shared" si="20" ref="E58:P58">E42+E48+E54</f>
        <v>289628</v>
      </c>
      <c r="F58" s="47">
        <f t="shared" si="20"/>
        <v>289628</v>
      </c>
      <c r="G58" s="47">
        <f t="shared" si="20"/>
        <v>0</v>
      </c>
      <c r="H58" s="47">
        <f t="shared" si="20"/>
        <v>289628</v>
      </c>
      <c r="I58" s="47">
        <f t="shared" si="20"/>
        <v>289628</v>
      </c>
      <c r="J58" s="47">
        <f t="shared" si="20"/>
        <v>0</v>
      </c>
      <c r="K58" s="47">
        <f t="shared" si="20"/>
        <v>0</v>
      </c>
      <c r="L58" s="47">
        <f t="shared" si="20"/>
        <v>0</v>
      </c>
      <c r="M58" s="47">
        <f t="shared" si="20"/>
        <v>289628</v>
      </c>
      <c r="N58" s="47">
        <f t="shared" si="20"/>
        <v>0</v>
      </c>
      <c r="O58" s="47">
        <f t="shared" si="20"/>
        <v>0</v>
      </c>
      <c r="P58" s="47">
        <f t="shared" si="20"/>
        <v>0</v>
      </c>
    </row>
    <row r="59" spans="1:16" s="24" customFormat="1" ht="12.75">
      <c r="A59" s="21"/>
      <c r="B59" s="7">
        <v>2008</v>
      </c>
      <c r="C59" s="22"/>
      <c r="D59" s="22"/>
      <c r="E59" s="47">
        <f aca="true" t="shared" si="21" ref="E59:P59">E43+E49+E55</f>
        <v>1258334.25</v>
      </c>
      <c r="F59" s="47">
        <f t="shared" si="21"/>
        <v>1258334.25</v>
      </c>
      <c r="G59" s="47">
        <f t="shared" si="21"/>
        <v>0</v>
      </c>
      <c r="H59" s="47">
        <f t="shared" si="21"/>
        <v>1258334.25</v>
      </c>
      <c r="I59" s="47">
        <f t="shared" si="21"/>
        <v>1258334.25</v>
      </c>
      <c r="J59" s="47">
        <f t="shared" si="21"/>
        <v>0</v>
      </c>
      <c r="K59" s="47">
        <f t="shared" si="21"/>
        <v>0</v>
      </c>
      <c r="L59" s="47">
        <f t="shared" si="21"/>
        <v>0</v>
      </c>
      <c r="M59" s="47">
        <f t="shared" si="21"/>
        <v>1258334.25</v>
      </c>
      <c r="N59" s="47">
        <f t="shared" si="21"/>
        <v>0</v>
      </c>
      <c r="O59" s="47">
        <f t="shared" si="21"/>
        <v>0</v>
      </c>
      <c r="P59" s="47">
        <f t="shared" si="21"/>
        <v>0</v>
      </c>
    </row>
    <row r="60" spans="1:16" s="24" customFormat="1" ht="12.75">
      <c r="A60" s="21"/>
      <c r="B60" s="7">
        <v>2009</v>
      </c>
      <c r="C60" s="22" t="s">
        <v>16</v>
      </c>
      <c r="D60" s="22" t="s">
        <v>16</v>
      </c>
      <c r="E60" s="47">
        <f aca="true" t="shared" si="22" ref="E60:P60">E44+E50+E56</f>
        <v>7130560.79</v>
      </c>
      <c r="F60" s="47">
        <f t="shared" si="22"/>
        <v>0</v>
      </c>
      <c r="G60" s="47">
        <f t="shared" si="22"/>
        <v>7130560.79</v>
      </c>
      <c r="H60" s="47">
        <f t="shared" si="22"/>
        <v>7130560.79</v>
      </c>
      <c r="I60" s="47">
        <f t="shared" si="22"/>
        <v>0</v>
      </c>
      <c r="J60" s="47">
        <f t="shared" si="22"/>
        <v>0</v>
      </c>
      <c r="K60" s="47">
        <f t="shared" si="22"/>
        <v>0</v>
      </c>
      <c r="L60" s="47">
        <f t="shared" si="22"/>
        <v>0</v>
      </c>
      <c r="M60" s="47">
        <f t="shared" si="22"/>
        <v>0</v>
      </c>
      <c r="N60" s="47">
        <f t="shared" si="22"/>
        <v>7130560.79</v>
      </c>
      <c r="O60" s="47">
        <f t="shared" si="22"/>
        <v>0</v>
      </c>
      <c r="P60" s="47">
        <f t="shared" si="22"/>
        <v>7130560.79</v>
      </c>
    </row>
    <row r="61" ht="23.25" customHeight="1"/>
    <row r="62" ht="12.75">
      <c r="K62" t="s">
        <v>26</v>
      </c>
    </row>
    <row r="63" ht="11.25" customHeight="1"/>
    <row r="64" spans="12:13" ht="12.75">
      <c r="L64" s="96" t="s">
        <v>38</v>
      </c>
      <c r="M64" s="96"/>
    </row>
    <row r="65" spans="6:12" ht="23.25" customHeight="1">
      <c r="F65" s="58"/>
      <c r="G65" s="58"/>
      <c r="H65" s="59"/>
      <c r="I65" s="59"/>
      <c r="J65" s="59"/>
      <c r="K65" s="60"/>
      <c r="L65" s="60"/>
    </row>
    <row r="66" spans="6:12" ht="7.5" customHeight="1">
      <c r="F66" s="60"/>
      <c r="G66" s="60"/>
      <c r="H66" s="59"/>
      <c r="I66" s="59"/>
      <c r="J66" s="59"/>
      <c r="K66" s="60"/>
      <c r="L66" s="60"/>
    </row>
    <row r="67" spans="6:12" ht="15.75">
      <c r="F67" s="61"/>
      <c r="G67" s="61"/>
      <c r="H67" s="59"/>
      <c r="I67" s="59"/>
      <c r="J67" s="59"/>
      <c r="K67" s="60"/>
      <c r="L67" s="60"/>
    </row>
    <row r="68" spans="6:12" ht="15.75">
      <c r="F68" s="61"/>
      <c r="G68" s="61"/>
      <c r="H68" s="59"/>
      <c r="I68" s="59"/>
      <c r="J68" s="59"/>
      <c r="K68" s="60"/>
      <c r="L68" s="60"/>
    </row>
    <row r="69" spans="6:12" ht="15.75">
      <c r="F69" s="61"/>
      <c r="G69" s="61"/>
      <c r="H69" s="59"/>
      <c r="I69" s="59"/>
      <c r="J69" s="59"/>
      <c r="K69" s="60"/>
      <c r="L69" s="60"/>
    </row>
    <row r="70" spans="6:12" ht="15.75">
      <c r="F70" s="61"/>
      <c r="G70" s="61"/>
      <c r="H70" s="59"/>
      <c r="I70" s="59"/>
      <c r="J70" s="59"/>
      <c r="K70" s="60"/>
      <c r="L70" s="60"/>
    </row>
    <row r="71" spans="6:12" ht="15.75">
      <c r="F71" s="62"/>
      <c r="G71" s="60"/>
      <c r="H71" s="59"/>
      <c r="I71" s="59"/>
      <c r="J71" s="59"/>
      <c r="K71" s="60"/>
      <c r="L71" s="60"/>
    </row>
  </sheetData>
  <mergeCells count="18">
    <mergeCell ref="L64:M64"/>
    <mergeCell ref="I8:P8"/>
    <mergeCell ref="I9:M9"/>
    <mergeCell ref="N9:P9"/>
    <mergeCell ref="I10:I11"/>
    <mergeCell ref="N10:N11"/>
    <mergeCell ref="O10:P10"/>
    <mergeCell ref="J10:M10"/>
    <mergeCell ref="A5:P5"/>
    <mergeCell ref="A7:A11"/>
    <mergeCell ref="B7:B11"/>
    <mergeCell ref="C7:D10"/>
    <mergeCell ref="E7:E11"/>
    <mergeCell ref="F7:G7"/>
    <mergeCell ref="H7:P7"/>
    <mergeCell ref="F8:F11"/>
    <mergeCell ref="G8:G11"/>
    <mergeCell ref="H8:H11"/>
  </mergeCells>
  <printOptions horizontalCentered="1"/>
  <pageMargins left="0" right="0" top="0.3937007874015748" bottom="0.1968503937007874" header="0.5118110236220472" footer="0.35433070866141736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68"/>
  <sheetViews>
    <sheetView tabSelected="1" workbookViewId="0" topLeftCell="A1">
      <selection activeCell="A2" sqref="A2:P60"/>
    </sheetView>
  </sheetViews>
  <sheetFormatPr defaultColWidth="9.140625" defaultRowHeight="12.75"/>
  <cols>
    <col min="1" max="1" width="3.28125" style="0" customWidth="1"/>
    <col min="2" max="2" width="49.8515625" style="0" customWidth="1"/>
    <col min="3" max="3" width="5.7109375" style="0" customWidth="1"/>
    <col min="4" max="4" width="6.57421875" style="0" customWidth="1"/>
    <col min="5" max="5" width="11.00390625" style="0" customWidth="1"/>
    <col min="6" max="6" width="9.8515625" style="0" customWidth="1"/>
    <col min="7" max="7" width="10.140625" style="0" customWidth="1"/>
    <col min="8" max="8" width="9.8515625" style="0" customWidth="1"/>
    <col min="9" max="9" width="10.421875" style="0" customWidth="1"/>
    <col min="10" max="10" width="9.421875" style="0" customWidth="1"/>
    <col min="11" max="12" width="7.8515625" style="0" customWidth="1"/>
    <col min="13" max="13" width="10.140625" style="0" customWidth="1"/>
    <col min="14" max="14" width="9.7109375" style="0" customWidth="1"/>
    <col min="15" max="15" width="8.7109375" style="0" customWidth="1"/>
    <col min="16" max="16" width="10.00390625" style="0" customWidth="1"/>
  </cols>
  <sheetData>
    <row r="2" ht="12.75">
      <c r="I2" t="s">
        <v>54</v>
      </c>
    </row>
    <row r="3" ht="12.75">
      <c r="I3" t="s">
        <v>55</v>
      </c>
    </row>
    <row r="5" spans="1:16" ht="12.75">
      <c r="A5" s="84" t="s">
        <v>52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7" spans="1:16" s="3" customFormat="1" ht="24.75" customHeight="1">
      <c r="A7" s="85" t="s">
        <v>0</v>
      </c>
      <c r="B7" s="85" t="s">
        <v>1</v>
      </c>
      <c r="C7" s="86" t="s">
        <v>2</v>
      </c>
      <c r="D7" s="87"/>
      <c r="E7" s="85" t="s">
        <v>37</v>
      </c>
      <c r="F7" s="92" t="s">
        <v>3</v>
      </c>
      <c r="G7" s="92"/>
      <c r="H7" s="93" t="s">
        <v>53</v>
      </c>
      <c r="I7" s="94"/>
      <c r="J7" s="94"/>
      <c r="K7" s="94"/>
      <c r="L7" s="94"/>
      <c r="M7" s="94"/>
      <c r="N7" s="94"/>
      <c r="O7" s="94"/>
      <c r="P7" s="95"/>
    </row>
    <row r="8" spans="1:16" s="3" customFormat="1" ht="11.25">
      <c r="A8" s="85"/>
      <c r="B8" s="85"/>
      <c r="C8" s="88"/>
      <c r="D8" s="89"/>
      <c r="E8" s="85"/>
      <c r="F8" s="85" t="s">
        <v>4</v>
      </c>
      <c r="G8" s="85" t="s">
        <v>5</v>
      </c>
      <c r="H8" s="85" t="s">
        <v>6</v>
      </c>
      <c r="I8" s="97" t="s">
        <v>7</v>
      </c>
      <c r="J8" s="98"/>
      <c r="K8" s="98"/>
      <c r="L8" s="98"/>
      <c r="M8" s="98"/>
      <c r="N8" s="98"/>
      <c r="O8" s="98"/>
      <c r="P8" s="99"/>
    </row>
    <row r="9" spans="1:16" s="3" customFormat="1" ht="11.25">
      <c r="A9" s="85"/>
      <c r="B9" s="85"/>
      <c r="C9" s="88"/>
      <c r="D9" s="89"/>
      <c r="E9" s="85"/>
      <c r="F9" s="85"/>
      <c r="G9" s="85"/>
      <c r="H9" s="85"/>
      <c r="I9" s="100" t="s">
        <v>4</v>
      </c>
      <c r="J9" s="100"/>
      <c r="K9" s="100"/>
      <c r="L9" s="100"/>
      <c r="M9" s="100"/>
      <c r="N9" s="97" t="s">
        <v>5</v>
      </c>
      <c r="O9" s="98"/>
      <c r="P9" s="99"/>
    </row>
    <row r="10" spans="1:16" s="3" customFormat="1" ht="23.25" customHeight="1">
      <c r="A10" s="85"/>
      <c r="B10" s="85"/>
      <c r="C10" s="90"/>
      <c r="D10" s="91"/>
      <c r="E10" s="85"/>
      <c r="F10" s="85"/>
      <c r="G10" s="85"/>
      <c r="H10" s="85"/>
      <c r="I10" s="85" t="s">
        <v>6</v>
      </c>
      <c r="J10" s="101" t="s">
        <v>8</v>
      </c>
      <c r="K10" s="102"/>
      <c r="L10" s="102"/>
      <c r="M10" s="103"/>
      <c r="N10" s="85" t="s">
        <v>6</v>
      </c>
      <c r="O10" s="93" t="s">
        <v>9</v>
      </c>
      <c r="P10" s="95"/>
    </row>
    <row r="11" spans="1:16" s="3" customFormat="1" ht="46.5" customHeight="1">
      <c r="A11" s="85"/>
      <c r="B11" s="85"/>
      <c r="C11" s="2" t="s">
        <v>10</v>
      </c>
      <c r="D11" s="2" t="s">
        <v>11</v>
      </c>
      <c r="E11" s="85"/>
      <c r="F11" s="85"/>
      <c r="G11" s="85"/>
      <c r="H11" s="85"/>
      <c r="I11" s="85"/>
      <c r="J11" s="1" t="s">
        <v>49</v>
      </c>
      <c r="K11" s="2" t="s">
        <v>12</v>
      </c>
      <c r="L11" s="1" t="s">
        <v>50</v>
      </c>
      <c r="M11" s="1" t="s">
        <v>13</v>
      </c>
      <c r="N11" s="85"/>
      <c r="O11" s="1" t="s">
        <v>48</v>
      </c>
      <c r="P11" s="1" t="s">
        <v>14</v>
      </c>
    </row>
    <row r="12" spans="1:16" s="5" customFormat="1" ht="11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/>
      <c r="K12" s="4">
        <v>10</v>
      </c>
      <c r="L12" s="4"/>
      <c r="M12" s="4">
        <v>11</v>
      </c>
      <c r="N12" s="4">
        <v>12</v>
      </c>
      <c r="O12" s="4">
        <v>13</v>
      </c>
      <c r="P12" s="4">
        <v>14</v>
      </c>
    </row>
    <row r="13" spans="1:16" s="5" customFormat="1" ht="11.25">
      <c r="A13" s="6" t="s">
        <v>15</v>
      </c>
      <c r="B13" s="11" t="s">
        <v>28</v>
      </c>
      <c r="C13" s="12"/>
      <c r="D13" s="15"/>
      <c r="E13" s="49">
        <f aca="true" t="shared" si="0" ref="E13:P13">E14</f>
        <v>256169.99</v>
      </c>
      <c r="F13" s="49">
        <f t="shared" si="0"/>
        <v>29838.170000000002</v>
      </c>
      <c r="G13" s="49">
        <f t="shared" si="0"/>
        <v>226331.82</v>
      </c>
      <c r="H13" s="49">
        <f t="shared" si="0"/>
        <v>124407.29000000001</v>
      </c>
      <c r="I13" s="49">
        <f t="shared" si="0"/>
        <v>29838.170000000002</v>
      </c>
      <c r="J13" s="49">
        <f t="shared" si="0"/>
        <v>0</v>
      </c>
      <c r="K13" s="49">
        <f t="shared" si="0"/>
        <v>0</v>
      </c>
      <c r="L13" s="49">
        <f t="shared" si="0"/>
        <v>1057.19</v>
      </c>
      <c r="M13" s="49">
        <f t="shared" si="0"/>
        <v>28780.980000000003</v>
      </c>
      <c r="N13" s="49">
        <f t="shared" si="0"/>
        <v>226331.82</v>
      </c>
      <c r="O13" s="49">
        <f t="shared" si="0"/>
        <v>18954.81</v>
      </c>
      <c r="P13" s="49">
        <f t="shared" si="0"/>
        <v>207377.01</v>
      </c>
    </row>
    <row r="14" spans="1:16" s="5" customFormat="1" ht="11.25">
      <c r="A14" s="25" t="s">
        <v>15</v>
      </c>
      <c r="B14" s="26" t="s">
        <v>29</v>
      </c>
      <c r="C14" s="27" t="s">
        <v>16</v>
      </c>
      <c r="D14" s="27" t="s">
        <v>16</v>
      </c>
      <c r="E14" s="48">
        <f aca="true" t="shared" si="1" ref="E14:P14">E15+E21</f>
        <v>256169.99</v>
      </c>
      <c r="F14" s="48">
        <f t="shared" si="1"/>
        <v>29838.170000000002</v>
      </c>
      <c r="G14" s="48">
        <f t="shared" si="1"/>
        <v>226331.82</v>
      </c>
      <c r="H14" s="48">
        <f t="shared" si="1"/>
        <v>124407.29000000001</v>
      </c>
      <c r="I14" s="48">
        <f t="shared" si="1"/>
        <v>29838.170000000002</v>
      </c>
      <c r="J14" s="48">
        <f t="shared" si="1"/>
        <v>0</v>
      </c>
      <c r="K14" s="48">
        <f t="shared" si="1"/>
        <v>0</v>
      </c>
      <c r="L14" s="48">
        <f t="shared" si="1"/>
        <v>1057.19</v>
      </c>
      <c r="M14" s="48">
        <f t="shared" si="1"/>
        <v>28780.980000000003</v>
      </c>
      <c r="N14" s="48">
        <f t="shared" si="1"/>
        <v>226331.82</v>
      </c>
      <c r="O14" s="48">
        <f t="shared" si="1"/>
        <v>18954.81</v>
      </c>
      <c r="P14" s="48">
        <f t="shared" si="1"/>
        <v>207377.01</v>
      </c>
    </row>
    <row r="15" spans="1:16" s="5" customFormat="1" ht="11.25">
      <c r="A15" s="9">
        <v>1.1</v>
      </c>
      <c r="B15" s="64" t="s">
        <v>30</v>
      </c>
      <c r="C15" s="67" t="s">
        <v>16</v>
      </c>
      <c r="D15" s="16" t="s">
        <v>16</v>
      </c>
      <c r="E15" s="48">
        <f aca="true" t="shared" si="2" ref="E15:P17">E16</f>
        <v>10233</v>
      </c>
      <c r="F15" s="48">
        <f t="shared" si="2"/>
        <v>1534.95</v>
      </c>
      <c r="G15" s="48">
        <f t="shared" si="2"/>
        <v>8698.05</v>
      </c>
      <c r="H15" s="48">
        <f t="shared" si="2"/>
        <v>10233</v>
      </c>
      <c r="I15" s="48">
        <f t="shared" si="2"/>
        <v>1534.95</v>
      </c>
      <c r="J15" s="48">
        <f t="shared" si="2"/>
        <v>0</v>
      </c>
      <c r="K15" s="48">
        <f t="shared" si="2"/>
        <v>0</v>
      </c>
      <c r="L15" s="48">
        <f t="shared" si="2"/>
        <v>0</v>
      </c>
      <c r="M15" s="48">
        <f t="shared" si="2"/>
        <v>1534.95</v>
      </c>
      <c r="N15" s="48">
        <f t="shared" si="2"/>
        <v>8698.05</v>
      </c>
      <c r="O15" s="48">
        <f t="shared" si="2"/>
        <v>0</v>
      </c>
      <c r="P15" s="48">
        <f t="shared" si="2"/>
        <v>8698.05</v>
      </c>
    </row>
    <row r="16" spans="1:16" s="5" customFormat="1" ht="33.75">
      <c r="A16" s="25"/>
      <c r="B16" s="65" t="s">
        <v>31</v>
      </c>
      <c r="C16" s="27" t="s">
        <v>16</v>
      </c>
      <c r="D16" s="27" t="s">
        <v>16</v>
      </c>
      <c r="E16" s="48">
        <f t="shared" si="2"/>
        <v>10233</v>
      </c>
      <c r="F16" s="48">
        <f t="shared" si="2"/>
        <v>1534.95</v>
      </c>
      <c r="G16" s="48">
        <f t="shared" si="2"/>
        <v>8698.05</v>
      </c>
      <c r="H16" s="48">
        <f t="shared" si="2"/>
        <v>10233</v>
      </c>
      <c r="I16" s="48">
        <f t="shared" si="2"/>
        <v>1534.95</v>
      </c>
      <c r="J16" s="48">
        <f t="shared" si="2"/>
        <v>0</v>
      </c>
      <c r="K16" s="48">
        <f t="shared" si="2"/>
        <v>0</v>
      </c>
      <c r="L16" s="48">
        <f t="shared" si="2"/>
        <v>0</v>
      </c>
      <c r="M16" s="48">
        <f t="shared" si="2"/>
        <v>1534.95</v>
      </c>
      <c r="N16" s="48">
        <f t="shared" si="2"/>
        <v>8698.05</v>
      </c>
      <c r="O16" s="48">
        <f t="shared" si="2"/>
        <v>0</v>
      </c>
      <c r="P16" s="48">
        <f t="shared" si="2"/>
        <v>8698.05</v>
      </c>
    </row>
    <row r="17" spans="1:16" s="5" customFormat="1" ht="33.75">
      <c r="A17" s="25"/>
      <c r="B17" s="65" t="s">
        <v>32</v>
      </c>
      <c r="C17" s="27" t="s">
        <v>16</v>
      </c>
      <c r="D17" s="27" t="s">
        <v>16</v>
      </c>
      <c r="E17" s="48">
        <f t="shared" si="2"/>
        <v>10233</v>
      </c>
      <c r="F17" s="48">
        <f t="shared" si="2"/>
        <v>1534.95</v>
      </c>
      <c r="G17" s="48">
        <f t="shared" si="2"/>
        <v>8698.05</v>
      </c>
      <c r="H17" s="48">
        <f t="shared" si="2"/>
        <v>10233</v>
      </c>
      <c r="I17" s="48">
        <f t="shared" si="2"/>
        <v>1534.95</v>
      </c>
      <c r="J17" s="48">
        <f t="shared" si="2"/>
        <v>0</v>
      </c>
      <c r="K17" s="48">
        <f t="shared" si="2"/>
        <v>0</v>
      </c>
      <c r="L17" s="48">
        <f t="shared" si="2"/>
        <v>0</v>
      </c>
      <c r="M17" s="48">
        <f t="shared" si="2"/>
        <v>1534.95</v>
      </c>
      <c r="N17" s="48">
        <f t="shared" si="2"/>
        <v>8698.05</v>
      </c>
      <c r="O17" s="48">
        <f t="shared" si="2"/>
        <v>0</v>
      </c>
      <c r="P17" s="48">
        <f t="shared" si="2"/>
        <v>8698.05</v>
      </c>
    </row>
    <row r="18" spans="1:16" s="5" customFormat="1" ht="11.25">
      <c r="A18" s="25"/>
      <c r="B18" s="65" t="s">
        <v>33</v>
      </c>
      <c r="C18" s="27"/>
      <c r="D18" s="27"/>
      <c r="E18" s="52">
        <f aca="true" t="shared" si="3" ref="E18:P18">SUM(E19:E20)</f>
        <v>10233</v>
      </c>
      <c r="F18" s="52">
        <f t="shared" si="3"/>
        <v>1534.95</v>
      </c>
      <c r="G18" s="52">
        <f t="shared" si="3"/>
        <v>8698.05</v>
      </c>
      <c r="H18" s="52">
        <f t="shared" si="3"/>
        <v>10233</v>
      </c>
      <c r="I18" s="52">
        <f t="shared" si="3"/>
        <v>1534.95</v>
      </c>
      <c r="J18" s="52">
        <f t="shared" si="3"/>
        <v>0</v>
      </c>
      <c r="K18" s="52">
        <f t="shared" si="3"/>
        <v>0</v>
      </c>
      <c r="L18" s="52">
        <f t="shared" si="3"/>
        <v>0</v>
      </c>
      <c r="M18" s="52">
        <f t="shared" si="3"/>
        <v>1534.95</v>
      </c>
      <c r="N18" s="52">
        <f t="shared" si="3"/>
        <v>8698.05</v>
      </c>
      <c r="O18" s="52">
        <f t="shared" si="3"/>
        <v>0</v>
      </c>
      <c r="P18" s="52">
        <f t="shared" si="3"/>
        <v>8698.05</v>
      </c>
    </row>
    <row r="19" spans="1:16" s="5" customFormat="1" ht="11.25" hidden="1">
      <c r="A19" s="29"/>
      <c r="B19" s="66"/>
      <c r="C19" s="31"/>
      <c r="D19" s="32"/>
      <c r="E19" s="53"/>
      <c r="F19" s="53"/>
      <c r="G19" s="53"/>
      <c r="H19" s="53"/>
      <c r="I19" s="53"/>
      <c r="J19" s="53"/>
      <c r="K19" s="53"/>
      <c r="L19" s="53"/>
      <c r="M19" s="53"/>
      <c r="N19" s="54"/>
      <c r="O19" s="54"/>
      <c r="P19" s="54"/>
    </row>
    <row r="20" spans="1:16" s="5" customFormat="1" ht="11.25">
      <c r="A20" s="75" t="s">
        <v>36</v>
      </c>
      <c r="B20" s="66">
        <v>2009</v>
      </c>
      <c r="C20" s="31">
        <v>853</v>
      </c>
      <c r="D20" s="32">
        <v>85395</v>
      </c>
      <c r="E20" s="53">
        <f>F20+G20</f>
        <v>10233</v>
      </c>
      <c r="F20" s="53">
        <f>I20</f>
        <v>1534.95</v>
      </c>
      <c r="G20" s="53">
        <f>N20</f>
        <v>8698.05</v>
      </c>
      <c r="H20" s="53">
        <f>I20+N20</f>
        <v>10233</v>
      </c>
      <c r="I20" s="53">
        <f>SUM(J20:M20)</f>
        <v>1534.95</v>
      </c>
      <c r="J20" s="53">
        <v>0</v>
      </c>
      <c r="K20" s="53">
        <v>0</v>
      </c>
      <c r="L20" s="53">
        <v>0</v>
      </c>
      <c r="M20" s="53">
        <v>1534.95</v>
      </c>
      <c r="N20" s="54">
        <f>O20+P20</f>
        <v>8698.05</v>
      </c>
      <c r="O20" s="54"/>
      <c r="P20" s="54">
        <v>8698.05</v>
      </c>
    </row>
    <row r="21" spans="1:16" s="5" customFormat="1" ht="22.5">
      <c r="A21" s="9" t="s">
        <v>36</v>
      </c>
      <c r="B21" s="64" t="s">
        <v>40</v>
      </c>
      <c r="C21" s="71"/>
      <c r="D21" s="72"/>
      <c r="E21" s="73">
        <f aca="true" t="shared" si="4" ref="E21:P22">E22</f>
        <v>245936.99</v>
      </c>
      <c r="F21" s="73">
        <f t="shared" si="4"/>
        <v>28303.22</v>
      </c>
      <c r="G21" s="73">
        <f t="shared" si="4"/>
        <v>217633.77000000002</v>
      </c>
      <c r="H21" s="73">
        <f t="shared" si="4"/>
        <v>114174.29000000001</v>
      </c>
      <c r="I21" s="73">
        <f t="shared" si="4"/>
        <v>28303.22</v>
      </c>
      <c r="J21" s="73">
        <f t="shared" si="4"/>
        <v>0</v>
      </c>
      <c r="K21" s="73">
        <f t="shared" si="4"/>
        <v>0</v>
      </c>
      <c r="L21" s="73">
        <f t="shared" si="4"/>
        <v>1057.19</v>
      </c>
      <c r="M21" s="73">
        <f t="shared" si="4"/>
        <v>27246.030000000002</v>
      </c>
      <c r="N21" s="73">
        <f t="shared" si="4"/>
        <v>217633.77000000002</v>
      </c>
      <c r="O21" s="73">
        <f t="shared" si="4"/>
        <v>18954.81</v>
      </c>
      <c r="P21" s="73">
        <f t="shared" si="4"/>
        <v>198678.96000000002</v>
      </c>
    </row>
    <row r="22" spans="1:16" s="5" customFormat="1" ht="22.5">
      <c r="A22" s="76"/>
      <c r="B22" s="65" t="s">
        <v>44</v>
      </c>
      <c r="C22" s="71"/>
      <c r="D22" s="72"/>
      <c r="E22" s="73">
        <f t="shared" si="4"/>
        <v>245936.99</v>
      </c>
      <c r="F22" s="73">
        <f t="shared" si="4"/>
        <v>28303.22</v>
      </c>
      <c r="G22" s="73">
        <f t="shared" si="4"/>
        <v>217633.77000000002</v>
      </c>
      <c r="H22" s="73">
        <f t="shared" si="4"/>
        <v>114174.29000000001</v>
      </c>
      <c r="I22" s="73">
        <f t="shared" si="4"/>
        <v>28303.22</v>
      </c>
      <c r="J22" s="73">
        <f t="shared" si="4"/>
        <v>0</v>
      </c>
      <c r="K22" s="73">
        <f t="shared" si="4"/>
        <v>0</v>
      </c>
      <c r="L22" s="73">
        <f t="shared" si="4"/>
        <v>1057.19</v>
      </c>
      <c r="M22" s="73">
        <f t="shared" si="4"/>
        <v>27246.030000000002</v>
      </c>
      <c r="N22" s="73">
        <f t="shared" si="4"/>
        <v>217633.77000000002</v>
      </c>
      <c r="O22" s="73">
        <f t="shared" si="4"/>
        <v>18954.81</v>
      </c>
      <c r="P22" s="73">
        <f t="shared" si="4"/>
        <v>198678.96000000002</v>
      </c>
    </row>
    <row r="23" spans="1:16" s="5" customFormat="1" ht="11.25">
      <c r="A23" s="76"/>
      <c r="B23" s="65" t="s">
        <v>45</v>
      </c>
      <c r="C23" s="71"/>
      <c r="D23" s="72"/>
      <c r="E23" s="104">
        <f aca="true" t="shared" si="5" ref="E23:P23">SUM(E26:E29)</f>
        <v>245936.99</v>
      </c>
      <c r="F23" s="104">
        <f t="shared" si="5"/>
        <v>28303.22</v>
      </c>
      <c r="G23" s="104">
        <f t="shared" si="5"/>
        <v>217633.77000000002</v>
      </c>
      <c r="H23" s="104">
        <f t="shared" si="5"/>
        <v>114174.29000000001</v>
      </c>
      <c r="I23" s="104">
        <f t="shared" si="5"/>
        <v>28303.22</v>
      </c>
      <c r="J23" s="104">
        <f t="shared" si="5"/>
        <v>0</v>
      </c>
      <c r="K23" s="104">
        <f t="shared" si="5"/>
        <v>0</v>
      </c>
      <c r="L23" s="104">
        <f t="shared" si="5"/>
        <v>1057.19</v>
      </c>
      <c r="M23" s="104">
        <f t="shared" si="5"/>
        <v>27246.030000000002</v>
      </c>
      <c r="N23" s="104">
        <f t="shared" si="5"/>
        <v>217633.77000000002</v>
      </c>
      <c r="O23" s="104">
        <f t="shared" si="5"/>
        <v>18954.81</v>
      </c>
      <c r="P23" s="104">
        <f t="shared" si="5"/>
        <v>198678.96000000002</v>
      </c>
    </row>
    <row r="24" spans="1:16" s="5" customFormat="1" ht="1.5" customHeight="1" hidden="1">
      <c r="A24" s="76"/>
      <c r="B24" s="66"/>
      <c r="C24" s="71"/>
      <c r="D24" s="72"/>
      <c r="E24" s="73"/>
      <c r="F24" s="73"/>
      <c r="G24" s="73"/>
      <c r="H24" s="73"/>
      <c r="I24" s="73"/>
      <c r="J24" s="73"/>
      <c r="K24" s="73"/>
      <c r="L24" s="73"/>
      <c r="M24" s="73"/>
      <c r="N24" s="74"/>
      <c r="O24" s="74"/>
      <c r="P24" s="74"/>
    </row>
    <row r="25" spans="1:16" s="5" customFormat="1" ht="1.5" customHeight="1" hidden="1">
      <c r="A25" s="76"/>
      <c r="B25" s="66"/>
      <c r="C25" s="71"/>
      <c r="D25" s="72"/>
      <c r="E25" s="73"/>
      <c r="F25" s="73"/>
      <c r="G25" s="73"/>
      <c r="H25" s="73"/>
      <c r="I25" s="73"/>
      <c r="J25" s="73"/>
      <c r="K25" s="73"/>
      <c r="L25" s="73"/>
      <c r="M25" s="73"/>
      <c r="N25" s="74"/>
      <c r="O25" s="74"/>
      <c r="P25" s="74"/>
    </row>
    <row r="26" spans="1:16" s="5" customFormat="1" ht="11.25">
      <c r="A26" s="76"/>
      <c r="B26" s="66">
        <v>2009</v>
      </c>
      <c r="C26" s="71">
        <v>750</v>
      </c>
      <c r="D26" s="72">
        <v>75020</v>
      </c>
      <c r="E26" s="73">
        <f>F26+G26</f>
        <v>10446.29</v>
      </c>
      <c r="F26" s="73">
        <f>I26</f>
        <v>10446.29</v>
      </c>
      <c r="G26" s="73">
        <f>N26</f>
        <v>0</v>
      </c>
      <c r="H26" s="73">
        <f>I26+N26</f>
        <v>10446.29</v>
      </c>
      <c r="I26" s="73">
        <f>SUM(K26:M26)</f>
        <v>10446.29</v>
      </c>
      <c r="J26" s="73">
        <v>0</v>
      </c>
      <c r="K26" s="73">
        <v>0</v>
      </c>
      <c r="L26" s="73"/>
      <c r="M26" s="73">
        <v>10446.29</v>
      </c>
      <c r="N26" s="74">
        <f>O26+P26</f>
        <v>0</v>
      </c>
      <c r="O26" s="74"/>
      <c r="P26" s="74"/>
    </row>
    <row r="27" spans="1:16" s="5" customFormat="1" ht="11.25">
      <c r="A27" s="76"/>
      <c r="B27" s="68">
        <v>2009</v>
      </c>
      <c r="C27" s="71">
        <v>801</v>
      </c>
      <c r="D27" s="72">
        <v>80130</v>
      </c>
      <c r="E27" s="73">
        <f>F27+G27</f>
        <v>103728</v>
      </c>
      <c r="F27" s="73">
        <f>I27</f>
        <v>1057.19</v>
      </c>
      <c r="G27" s="73">
        <f>N27</f>
        <v>102670.81</v>
      </c>
      <c r="H27" s="73">
        <f>I27+N27</f>
        <v>103728</v>
      </c>
      <c r="I27" s="73">
        <f>SUM(K27:M27)</f>
        <v>1057.19</v>
      </c>
      <c r="J27" s="73">
        <v>0</v>
      </c>
      <c r="K27" s="73">
        <v>0</v>
      </c>
      <c r="L27" s="73">
        <v>1057.19</v>
      </c>
      <c r="M27" s="73"/>
      <c r="N27" s="74">
        <f>O27+P27</f>
        <v>102670.81</v>
      </c>
      <c r="O27" s="74">
        <v>18954.81</v>
      </c>
      <c r="P27" s="74">
        <v>83716</v>
      </c>
    </row>
    <row r="28" spans="1:16" s="5" customFormat="1" ht="11.25">
      <c r="A28" s="76"/>
      <c r="B28" s="68">
        <v>2010</v>
      </c>
      <c r="C28" s="71">
        <v>750</v>
      </c>
      <c r="D28" s="72">
        <v>75020</v>
      </c>
      <c r="E28" s="73">
        <f>F28+G28</f>
        <v>4595.2</v>
      </c>
      <c r="F28" s="73">
        <f>I28</f>
        <v>4595.2</v>
      </c>
      <c r="G28" s="73">
        <f>N28</f>
        <v>0</v>
      </c>
      <c r="H28" s="73"/>
      <c r="I28" s="73">
        <f>SUM(K28:M28)</f>
        <v>4595.2</v>
      </c>
      <c r="J28" s="73"/>
      <c r="K28" s="73"/>
      <c r="L28" s="73"/>
      <c r="M28" s="73">
        <v>4595.2</v>
      </c>
      <c r="N28" s="74">
        <f>O28+P28</f>
        <v>0</v>
      </c>
      <c r="O28" s="74"/>
      <c r="P28" s="74"/>
    </row>
    <row r="29" spans="1:16" s="5" customFormat="1" ht="11.25">
      <c r="A29" s="76"/>
      <c r="B29" s="68">
        <v>2010</v>
      </c>
      <c r="C29" s="71">
        <v>801</v>
      </c>
      <c r="D29" s="72">
        <v>80130</v>
      </c>
      <c r="E29" s="73">
        <f>F29+G29</f>
        <v>127167.5</v>
      </c>
      <c r="F29" s="73">
        <f>I29</f>
        <v>12204.54</v>
      </c>
      <c r="G29" s="73">
        <f>N29</f>
        <v>114962.96</v>
      </c>
      <c r="H29" s="73"/>
      <c r="I29" s="73">
        <f>SUM(K29:M29)</f>
        <v>12204.54</v>
      </c>
      <c r="J29" s="73"/>
      <c r="K29" s="73"/>
      <c r="L29" s="73"/>
      <c r="M29" s="73">
        <v>12204.54</v>
      </c>
      <c r="N29" s="74">
        <f>O29+P29</f>
        <v>114962.96</v>
      </c>
      <c r="O29" s="74"/>
      <c r="P29" s="74">
        <v>114962.96</v>
      </c>
    </row>
    <row r="30" spans="1:16" s="5" customFormat="1" ht="11.25">
      <c r="A30" s="4"/>
      <c r="B30" s="68" t="s">
        <v>34</v>
      </c>
      <c r="C30" s="4" t="s">
        <v>16</v>
      </c>
      <c r="D30" s="4" t="s">
        <v>16</v>
      </c>
      <c r="E30" s="70">
        <f>E23+E18</f>
        <v>256169.99</v>
      </c>
      <c r="F30" s="70">
        <f>F23+F18</f>
        <v>29838.170000000002</v>
      </c>
      <c r="G30" s="70">
        <f>G23+G18</f>
        <v>226331.82</v>
      </c>
      <c r="H30" s="70">
        <f>H23+H18</f>
        <v>124407.29000000001</v>
      </c>
      <c r="I30" s="70">
        <f>I23+I18</f>
        <v>29838.170000000002</v>
      </c>
      <c r="J30" s="70">
        <f>J23+J18</f>
        <v>0</v>
      </c>
      <c r="K30" s="70">
        <f>K23+K18</f>
        <v>0</v>
      </c>
      <c r="L30" s="70">
        <f>L23+L18</f>
        <v>1057.19</v>
      </c>
      <c r="M30" s="70">
        <f>M23+M18</f>
        <v>28780.980000000003</v>
      </c>
      <c r="N30" s="70">
        <f>N23+N18</f>
        <v>226331.82</v>
      </c>
      <c r="O30" s="70">
        <f>O23+O18</f>
        <v>18954.81</v>
      </c>
      <c r="P30" s="70">
        <f>P23+P18</f>
        <v>207377.01</v>
      </c>
    </row>
    <row r="31" spans="1:16" s="5" customFormat="1" ht="11.25" hidden="1">
      <c r="A31" s="4"/>
      <c r="B31" s="77"/>
      <c r="C31" s="4"/>
      <c r="D31" s="4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1:16" s="5" customFormat="1" ht="11.25">
      <c r="A32" s="4"/>
      <c r="B32" s="77">
        <v>2009</v>
      </c>
      <c r="C32" s="4" t="s">
        <v>16</v>
      </c>
      <c r="D32" s="4" t="s">
        <v>16</v>
      </c>
      <c r="E32" s="69">
        <f aca="true" t="shared" si="6" ref="E32:P32">E26+E27+E20</f>
        <v>124407.29000000001</v>
      </c>
      <c r="F32" s="69">
        <f t="shared" si="6"/>
        <v>13038.430000000002</v>
      </c>
      <c r="G32" s="69">
        <f t="shared" si="6"/>
        <v>111368.86</v>
      </c>
      <c r="H32" s="69">
        <f t="shared" si="6"/>
        <v>124407.29000000001</v>
      </c>
      <c r="I32" s="69">
        <f t="shared" si="6"/>
        <v>13038.430000000002</v>
      </c>
      <c r="J32" s="69">
        <f t="shared" si="6"/>
        <v>0</v>
      </c>
      <c r="K32" s="69">
        <f t="shared" si="6"/>
        <v>0</v>
      </c>
      <c r="L32" s="69">
        <f t="shared" si="6"/>
        <v>1057.19</v>
      </c>
      <c r="M32" s="69">
        <f t="shared" si="6"/>
        <v>11981.240000000002</v>
      </c>
      <c r="N32" s="69">
        <f t="shared" si="6"/>
        <v>111368.86</v>
      </c>
      <c r="O32" s="69">
        <f t="shared" si="6"/>
        <v>18954.81</v>
      </c>
      <c r="P32" s="69">
        <f t="shared" si="6"/>
        <v>92414.05</v>
      </c>
    </row>
    <row r="33" spans="1:16" s="5" customFormat="1" ht="11.25">
      <c r="A33" s="4"/>
      <c r="B33" s="77">
        <v>2010</v>
      </c>
      <c r="C33" s="4"/>
      <c r="D33" s="4"/>
      <c r="E33" s="69">
        <f aca="true" t="shared" si="7" ref="E33:P33">E29+E28</f>
        <v>131762.7</v>
      </c>
      <c r="F33" s="69">
        <f t="shared" si="7"/>
        <v>16799.74</v>
      </c>
      <c r="G33" s="69">
        <f t="shared" si="7"/>
        <v>114962.96</v>
      </c>
      <c r="H33" s="69">
        <f t="shared" si="7"/>
        <v>0</v>
      </c>
      <c r="I33" s="69">
        <f t="shared" si="7"/>
        <v>16799.74</v>
      </c>
      <c r="J33" s="69">
        <f t="shared" si="7"/>
        <v>0</v>
      </c>
      <c r="K33" s="69">
        <f t="shared" si="7"/>
        <v>0</v>
      </c>
      <c r="L33" s="69">
        <f t="shared" si="7"/>
        <v>0</v>
      </c>
      <c r="M33" s="69">
        <f t="shared" si="7"/>
        <v>16799.74</v>
      </c>
      <c r="N33" s="69">
        <f t="shared" si="7"/>
        <v>114962.96</v>
      </c>
      <c r="O33" s="69">
        <f t="shared" si="7"/>
        <v>0</v>
      </c>
      <c r="P33" s="69">
        <f t="shared" si="7"/>
        <v>114962.96</v>
      </c>
    </row>
    <row r="34" spans="1:17" s="14" customFormat="1" ht="11.25">
      <c r="A34" s="6" t="s">
        <v>39</v>
      </c>
      <c r="B34" s="11" t="s">
        <v>19</v>
      </c>
      <c r="C34" s="12"/>
      <c r="D34" s="15"/>
      <c r="E34" s="49">
        <f>E35</f>
        <v>7130560.79</v>
      </c>
      <c r="F34" s="49">
        <f>F35</f>
        <v>0</v>
      </c>
      <c r="G34" s="49">
        <f>G35</f>
        <v>7130560.79</v>
      </c>
      <c r="H34" s="49">
        <f>H35</f>
        <v>7130560.79</v>
      </c>
      <c r="I34" s="49">
        <f>I35</f>
        <v>0</v>
      </c>
      <c r="J34" s="49"/>
      <c r="K34" s="49">
        <f>K35</f>
        <v>0</v>
      </c>
      <c r="L34" s="49"/>
      <c r="M34" s="49">
        <f>M35</f>
        <v>0</v>
      </c>
      <c r="N34" s="49">
        <f>N35</f>
        <v>7130560.79</v>
      </c>
      <c r="O34" s="49">
        <f>O35</f>
        <v>0</v>
      </c>
      <c r="P34" s="49">
        <f>P35</f>
        <v>7130560.79</v>
      </c>
      <c r="Q34" s="13"/>
    </row>
    <row r="35" spans="1:16" s="28" customFormat="1" ht="11.25">
      <c r="A35" s="25" t="s">
        <v>15</v>
      </c>
      <c r="B35" s="26" t="s">
        <v>20</v>
      </c>
      <c r="C35" s="27" t="s">
        <v>16</v>
      </c>
      <c r="D35" s="27" t="s">
        <v>16</v>
      </c>
      <c r="E35" s="48">
        <f aca="true" t="shared" si="8" ref="E35:P35">E38+E44+E50</f>
        <v>7130560.79</v>
      </c>
      <c r="F35" s="48">
        <f t="shared" si="8"/>
        <v>0</v>
      </c>
      <c r="G35" s="48">
        <f t="shared" si="8"/>
        <v>7130560.79</v>
      </c>
      <c r="H35" s="48">
        <f t="shared" si="8"/>
        <v>7130560.79</v>
      </c>
      <c r="I35" s="48">
        <f t="shared" si="8"/>
        <v>0</v>
      </c>
      <c r="J35" s="48">
        <f t="shared" si="8"/>
        <v>0</v>
      </c>
      <c r="K35" s="48">
        <f t="shared" si="8"/>
        <v>0</v>
      </c>
      <c r="L35" s="48">
        <f t="shared" si="8"/>
        <v>0</v>
      </c>
      <c r="M35" s="48">
        <f t="shared" si="8"/>
        <v>0</v>
      </c>
      <c r="N35" s="48">
        <f t="shared" si="8"/>
        <v>7130560.79</v>
      </c>
      <c r="O35" s="48">
        <f t="shared" si="8"/>
        <v>0</v>
      </c>
      <c r="P35" s="48">
        <f t="shared" si="8"/>
        <v>7130560.79</v>
      </c>
    </row>
    <row r="36" spans="1:16" s="28" customFormat="1" ht="11.25">
      <c r="A36" s="25"/>
      <c r="B36" s="26" t="s">
        <v>21</v>
      </c>
      <c r="C36" s="27" t="s">
        <v>16</v>
      </c>
      <c r="D36" s="27" t="s">
        <v>16</v>
      </c>
      <c r="E36" s="48">
        <f aca="true" t="shared" si="9" ref="E36:P36">E37</f>
        <v>0</v>
      </c>
      <c r="F36" s="48">
        <f t="shared" si="9"/>
        <v>0</v>
      </c>
      <c r="G36" s="48">
        <f t="shared" si="9"/>
        <v>0</v>
      </c>
      <c r="H36" s="48">
        <f t="shared" si="9"/>
        <v>0</v>
      </c>
      <c r="I36" s="48">
        <f t="shared" si="9"/>
        <v>0</v>
      </c>
      <c r="J36" s="48">
        <f t="shared" si="9"/>
        <v>0</v>
      </c>
      <c r="K36" s="48">
        <f t="shared" si="9"/>
        <v>0</v>
      </c>
      <c r="L36" s="48">
        <f t="shared" si="9"/>
        <v>0</v>
      </c>
      <c r="M36" s="48">
        <f t="shared" si="9"/>
        <v>0</v>
      </c>
      <c r="N36" s="48">
        <f t="shared" si="9"/>
        <v>0</v>
      </c>
      <c r="O36" s="48">
        <f t="shared" si="9"/>
        <v>0</v>
      </c>
      <c r="P36" s="48">
        <f t="shared" si="9"/>
        <v>0</v>
      </c>
    </row>
    <row r="37" spans="1:17" s="34" customFormat="1" ht="13.5" customHeight="1">
      <c r="A37" s="29"/>
      <c r="B37" s="30" t="s">
        <v>17</v>
      </c>
      <c r="C37" s="31">
        <v>600</v>
      </c>
      <c r="D37" s="32">
        <v>60014</v>
      </c>
      <c r="E37" s="53">
        <f>F37+G37</f>
        <v>0</v>
      </c>
      <c r="F37" s="53">
        <f>I37</f>
        <v>0</v>
      </c>
      <c r="G37" s="53"/>
      <c r="H37" s="53">
        <f>I37+N37</f>
        <v>0</v>
      </c>
      <c r="I37" s="53">
        <f>SUM(K37:M37)</f>
        <v>0</v>
      </c>
      <c r="J37" s="53">
        <v>0</v>
      </c>
      <c r="K37" s="53">
        <v>0</v>
      </c>
      <c r="L37" s="53">
        <v>0</v>
      </c>
      <c r="M37" s="53">
        <f>M38</f>
        <v>0</v>
      </c>
      <c r="N37" s="50">
        <f>O37+P37</f>
        <v>0</v>
      </c>
      <c r="O37" s="54"/>
      <c r="P37" s="54"/>
      <c r="Q37" s="33"/>
    </row>
    <row r="38" spans="1:16" s="20" customFormat="1" ht="22.5">
      <c r="A38" s="18"/>
      <c r="B38" s="63" t="s">
        <v>22</v>
      </c>
      <c r="C38" s="19" t="s">
        <v>16</v>
      </c>
      <c r="D38" s="19" t="s">
        <v>16</v>
      </c>
      <c r="E38" s="51">
        <f aca="true" t="shared" si="10" ref="E38:P38">SUM(E39,E41)</f>
        <v>1496544.08</v>
      </c>
      <c r="F38" s="51">
        <f t="shared" si="10"/>
        <v>0</v>
      </c>
      <c r="G38" s="51">
        <f t="shared" si="10"/>
        <v>1496544.08</v>
      </c>
      <c r="H38" s="51">
        <f t="shared" si="10"/>
        <v>1496544.08</v>
      </c>
      <c r="I38" s="51">
        <f t="shared" si="10"/>
        <v>0</v>
      </c>
      <c r="J38" s="51">
        <f t="shared" si="10"/>
        <v>0</v>
      </c>
      <c r="K38" s="51">
        <f t="shared" si="10"/>
        <v>0</v>
      </c>
      <c r="L38" s="51">
        <f t="shared" si="10"/>
        <v>0</v>
      </c>
      <c r="M38" s="51">
        <f t="shared" si="10"/>
        <v>0</v>
      </c>
      <c r="N38" s="51">
        <f t="shared" si="10"/>
        <v>1496544.08</v>
      </c>
      <c r="O38" s="51">
        <f t="shared" si="10"/>
        <v>0</v>
      </c>
      <c r="P38" s="51">
        <f t="shared" si="10"/>
        <v>1496544.08</v>
      </c>
    </row>
    <row r="39" spans="1:16" s="38" customFormat="1" ht="0.75" customHeight="1" hidden="1">
      <c r="A39" s="35"/>
      <c r="B39" s="36"/>
      <c r="C39" s="37"/>
      <c r="D39" s="37"/>
      <c r="E39" s="55"/>
      <c r="F39" s="55"/>
      <c r="G39" s="55"/>
      <c r="H39" s="55"/>
      <c r="I39" s="55"/>
      <c r="J39" s="55"/>
      <c r="K39" s="55"/>
      <c r="L39" s="55"/>
      <c r="M39" s="55"/>
      <c r="N39" s="50"/>
      <c r="O39" s="55"/>
      <c r="P39" s="55"/>
    </row>
    <row r="40" spans="1:16" s="38" customFormat="1" ht="0.75" customHeight="1" hidden="1">
      <c r="A40" s="35"/>
      <c r="B40" s="36"/>
      <c r="C40" s="37"/>
      <c r="D40" s="37"/>
      <c r="E40" s="55"/>
      <c r="F40" s="55"/>
      <c r="G40" s="55"/>
      <c r="H40" s="55"/>
      <c r="I40" s="55"/>
      <c r="J40" s="55"/>
      <c r="K40" s="55"/>
      <c r="L40" s="55"/>
      <c r="M40" s="55"/>
      <c r="N40" s="50"/>
      <c r="O40" s="55"/>
      <c r="P40" s="55"/>
    </row>
    <row r="41" spans="1:16" s="8" customFormat="1" ht="11.25">
      <c r="A41" s="9"/>
      <c r="B41" s="10">
        <v>2009</v>
      </c>
      <c r="C41" s="16" t="s">
        <v>16</v>
      </c>
      <c r="D41" s="17" t="s">
        <v>16</v>
      </c>
      <c r="E41" s="48">
        <f>SUM(F41:G41)</f>
        <v>1496544.08</v>
      </c>
      <c r="F41" s="48">
        <f>I41</f>
        <v>0</v>
      </c>
      <c r="G41" s="48">
        <f>N41</f>
        <v>1496544.08</v>
      </c>
      <c r="H41" s="48">
        <f>I41+N41</f>
        <v>1496544.08</v>
      </c>
      <c r="I41" s="55">
        <f>SUM(J41:M41)</f>
        <v>0</v>
      </c>
      <c r="J41" s="55">
        <v>0</v>
      </c>
      <c r="K41" s="55">
        <v>0</v>
      </c>
      <c r="L41" s="55">
        <v>0</v>
      </c>
      <c r="M41" s="50">
        <v>0</v>
      </c>
      <c r="N41" s="50">
        <f>O41+P41</f>
        <v>1496544.08</v>
      </c>
      <c r="O41" s="48">
        <v>0</v>
      </c>
      <c r="P41" s="48">
        <v>1496544.08</v>
      </c>
    </row>
    <row r="42" spans="1:16" s="28" customFormat="1" ht="11.25">
      <c r="A42" s="25"/>
      <c r="B42" s="26" t="s">
        <v>21</v>
      </c>
      <c r="C42" s="27" t="s">
        <v>16</v>
      </c>
      <c r="D42" s="27" t="s">
        <v>16</v>
      </c>
      <c r="E42" s="52">
        <f aca="true" t="shared" si="11" ref="E42:M42">E44</f>
        <v>2608788.69</v>
      </c>
      <c r="F42" s="52">
        <f t="shared" si="11"/>
        <v>0</v>
      </c>
      <c r="G42" s="52">
        <f t="shared" si="11"/>
        <v>2608788.69</v>
      </c>
      <c r="H42" s="52">
        <f t="shared" si="11"/>
        <v>2608788.69</v>
      </c>
      <c r="I42" s="52">
        <f t="shared" si="11"/>
        <v>0</v>
      </c>
      <c r="J42" s="52">
        <f t="shared" si="11"/>
        <v>0</v>
      </c>
      <c r="K42" s="52">
        <f t="shared" si="11"/>
        <v>0</v>
      </c>
      <c r="L42" s="52">
        <f t="shared" si="11"/>
        <v>0</v>
      </c>
      <c r="M42" s="52">
        <f t="shared" si="11"/>
        <v>0</v>
      </c>
      <c r="N42" s="50">
        <f>O42+P42</f>
        <v>2608788.69</v>
      </c>
      <c r="O42" s="52">
        <f>O44</f>
        <v>0</v>
      </c>
      <c r="P42" s="52">
        <f>P44</f>
        <v>2608788.69</v>
      </c>
    </row>
    <row r="43" spans="1:17" s="34" customFormat="1" ht="13.5" customHeight="1">
      <c r="A43" s="29"/>
      <c r="B43" s="30" t="s">
        <v>17</v>
      </c>
      <c r="C43" s="31">
        <v>600</v>
      </c>
      <c r="D43" s="32">
        <v>60014</v>
      </c>
      <c r="E43" s="53">
        <f>F43+G43</f>
        <v>0</v>
      </c>
      <c r="F43" s="53">
        <f>I43</f>
        <v>0</v>
      </c>
      <c r="G43" s="53"/>
      <c r="H43" s="53">
        <f>I43+N43</f>
        <v>0</v>
      </c>
      <c r="I43" s="53">
        <f>SUM(K43:M43)</f>
        <v>0</v>
      </c>
      <c r="J43" s="53">
        <v>0</v>
      </c>
      <c r="K43" s="53">
        <v>0</v>
      </c>
      <c r="L43" s="53">
        <v>0</v>
      </c>
      <c r="M43" s="53">
        <f>M44</f>
        <v>0</v>
      </c>
      <c r="N43" s="50">
        <f>O43+P43</f>
        <v>0</v>
      </c>
      <c r="O43" s="54"/>
      <c r="P43" s="54"/>
      <c r="Q43" s="33"/>
    </row>
    <row r="44" spans="1:16" s="20" customFormat="1" ht="22.5">
      <c r="A44" s="18"/>
      <c r="B44" s="39" t="s">
        <v>23</v>
      </c>
      <c r="C44" s="19" t="s">
        <v>16</v>
      </c>
      <c r="D44" s="19" t="s">
        <v>16</v>
      </c>
      <c r="E44" s="51">
        <f aca="true" t="shared" si="12" ref="E44:P44">SUM(E45,E47)</f>
        <v>2608788.69</v>
      </c>
      <c r="F44" s="51">
        <f t="shared" si="12"/>
        <v>0</v>
      </c>
      <c r="G44" s="51">
        <f t="shared" si="12"/>
        <v>2608788.69</v>
      </c>
      <c r="H44" s="51">
        <f t="shared" si="12"/>
        <v>2608788.69</v>
      </c>
      <c r="I44" s="51">
        <f t="shared" si="12"/>
        <v>0</v>
      </c>
      <c r="J44" s="51">
        <f t="shared" si="12"/>
        <v>0</v>
      </c>
      <c r="K44" s="51">
        <f t="shared" si="12"/>
        <v>0</v>
      </c>
      <c r="L44" s="51">
        <f t="shared" si="12"/>
        <v>0</v>
      </c>
      <c r="M44" s="51">
        <f t="shared" si="12"/>
        <v>0</v>
      </c>
      <c r="N44" s="51">
        <f t="shared" si="12"/>
        <v>2608788.69</v>
      </c>
      <c r="O44" s="51">
        <f t="shared" si="12"/>
        <v>0</v>
      </c>
      <c r="P44" s="51">
        <f t="shared" si="12"/>
        <v>2608788.69</v>
      </c>
    </row>
    <row r="45" spans="1:16" s="38" customFormat="1" ht="0.75" customHeight="1" hidden="1">
      <c r="A45" s="35"/>
      <c r="B45" s="36"/>
      <c r="C45" s="37"/>
      <c r="D45" s="37"/>
      <c r="E45" s="55"/>
      <c r="F45" s="55"/>
      <c r="G45" s="55"/>
      <c r="H45" s="55"/>
      <c r="I45" s="55"/>
      <c r="J45" s="55"/>
      <c r="K45" s="55"/>
      <c r="L45" s="55"/>
      <c r="M45" s="55"/>
      <c r="N45" s="50"/>
      <c r="O45" s="55"/>
      <c r="P45" s="55"/>
    </row>
    <row r="46" spans="1:16" s="38" customFormat="1" ht="0.75" customHeight="1" hidden="1">
      <c r="A46" s="35"/>
      <c r="B46" s="36"/>
      <c r="C46" s="37"/>
      <c r="D46" s="37"/>
      <c r="E46" s="55"/>
      <c r="F46" s="55"/>
      <c r="G46" s="55"/>
      <c r="H46" s="55"/>
      <c r="I46" s="55"/>
      <c r="J46" s="55"/>
      <c r="K46" s="55"/>
      <c r="L46" s="55"/>
      <c r="M46" s="55"/>
      <c r="N46" s="50"/>
      <c r="O46" s="55"/>
      <c r="P46" s="55"/>
    </row>
    <row r="47" spans="1:16" s="8" customFormat="1" ht="11.25">
      <c r="A47" s="9"/>
      <c r="B47" s="10">
        <v>2009</v>
      </c>
      <c r="C47" s="16" t="s">
        <v>16</v>
      </c>
      <c r="D47" s="17" t="s">
        <v>16</v>
      </c>
      <c r="E47" s="48">
        <f>SUM(F47:G47)</f>
        <v>2608788.69</v>
      </c>
      <c r="F47" s="48">
        <f>I47</f>
        <v>0</v>
      </c>
      <c r="G47" s="48">
        <f>N47</f>
        <v>2608788.69</v>
      </c>
      <c r="H47" s="48">
        <f>I47+N47</f>
        <v>2608788.69</v>
      </c>
      <c r="I47" s="55">
        <f>SUM(J47:M47)</f>
        <v>0</v>
      </c>
      <c r="J47" s="55">
        <v>0</v>
      </c>
      <c r="K47" s="55">
        <v>0</v>
      </c>
      <c r="L47" s="55">
        <v>0</v>
      </c>
      <c r="M47" s="50">
        <v>0</v>
      </c>
      <c r="N47" s="50">
        <f>O47+P47</f>
        <v>2608788.69</v>
      </c>
      <c r="O47" s="48">
        <v>0</v>
      </c>
      <c r="P47" s="48">
        <v>2608788.69</v>
      </c>
    </row>
    <row r="48" spans="1:16" s="28" customFormat="1" ht="11.25">
      <c r="A48" s="25"/>
      <c r="B48" s="26" t="s">
        <v>21</v>
      </c>
      <c r="C48" s="27" t="s">
        <v>16</v>
      </c>
      <c r="D48" s="27" t="s">
        <v>16</v>
      </c>
      <c r="E48" s="52">
        <f aca="true" t="shared" si="13" ref="E48:M48">E50</f>
        <v>3025228.02</v>
      </c>
      <c r="F48" s="52">
        <f t="shared" si="13"/>
        <v>0</v>
      </c>
      <c r="G48" s="52">
        <f t="shared" si="13"/>
        <v>3025228.02</v>
      </c>
      <c r="H48" s="52">
        <f t="shared" si="13"/>
        <v>3025228.02</v>
      </c>
      <c r="I48" s="52">
        <f t="shared" si="13"/>
        <v>0</v>
      </c>
      <c r="J48" s="52">
        <f t="shared" si="13"/>
        <v>0</v>
      </c>
      <c r="K48" s="52">
        <f t="shared" si="13"/>
        <v>0</v>
      </c>
      <c r="L48" s="52">
        <f t="shared" si="13"/>
        <v>0</v>
      </c>
      <c r="M48" s="52">
        <f t="shared" si="13"/>
        <v>0</v>
      </c>
      <c r="N48" s="50">
        <f>O48+P48</f>
        <v>3025228.02</v>
      </c>
      <c r="O48" s="52">
        <f>O50</f>
        <v>0</v>
      </c>
      <c r="P48" s="52">
        <f>P50</f>
        <v>3025228.02</v>
      </c>
    </row>
    <row r="49" spans="1:17" s="34" customFormat="1" ht="13.5" customHeight="1">
      <c r="A49" s="29"/>
      <c r="B49" s="30" t="s">
        <v>17</v>
      </c>
      <c r="C49" s="31">
        <v>600</v>
      </c>
      <c r="D49" s="32">
        <v>60014</v>
      </c>
      <c r="E49" s="53">
        <f>F49+G49</f>
        <v>0</v>
      </c>
      <c r="F49" s="53">
        <f>I49</f>
        <v>0</v>
      </c>
      <c r="G49" s="53"/>
      <c r="H49" s="53">
        <f>I49+N49</f>
        <v>0</v>
      </c>
      <c r="I49" s="53">
        <f>SUM(J49:M49)</f>
        <v>0</v>
      </c>
      <c r="J49" s="53">
        <v>0</v>
      </c>
      <c r="K49" s="53">
        <v>0</v>
      </c>
      <c r="L49" s="53">
        <v>0</v>
      </c>
      <c r="M49" s="53">
        <f>M50</f>
        <v>0</v>
      </c>
      <c r="N49" s="50">
        <f>O49+P49</f>
        <v>0</v>
      </c>
      <c r="O49" s="54"/>
      <c r="P49" s="54"/>
      <c r="Q49" s="33"/>
    </row>
    <row r="50" spans="1:16" s="20" customFormat="1" ht="22.5">
      <c r="A50" s="40"/>
      <c r="B50" s="41" t="s">
        <v>24</v>
      </c>
      <c r="C50" s="19" t="s">
        <v>16</v>
      </c>
      <c r="D50" s="19" t="s">
        <v>16</v>
      </c>
      <c r="E50" s="51">
        <f aca="true" t="shared" si="14" ref="E50:P50">SUM(E51,E53)</f>
        <v>3025228.02</v>
      </c>
      <c r="F50" s="51">
        <f t="shared" si="14"/>
        <v>0</v>
      </c>
      <c r="G50" s="51">
        <f t="shared" si="14"/>
        <v>3025228.02</v>
      </c>
      <c r="H50" s="51">
        <f t="shared" si="14"/>
        <v>3025228.02</v>
      </c>
      <c r="I50" s="51">
        <f t="shared" si="14"/>
        <v>0</v>
      </c>
      <c r="J50" s="51">
        <f t="shared" si="14"/>
        <v>0</v>
      </c>
      <c r="K50" s="51">
        <f t="shared" si="14"/>
        <v>0</v>
      </c>
      <c r="L50" s="51">
        <f t="shared" si="14"/>
        <v>0</v>
      </c>
      <c r="M50" s="51">
        <f t="shared" si="14"/>
        <v>0</v>
      </c>
      <c r="N50" s="51">
        <f t="shared" si="14"/>
        <v>3025228.02</v>
      </c>
      <c r="O50" s="51">
        <f t="shared" si="14"/>
        <v>0</v>
      </c>
      <c r="P50" s="51">
        <f t="shared" si="14"/>
        <v>3025228.02</v>
      </c>
    </row>
    <row r="51" spans="1:16" s="38" customFormat="1" ht="0.75" customHeight="1" hidden="1">
      <c r="A51" s="42"/>
      <c r="B51" s="43"/>
      <c r="C51" s="37"/>
      <c r="D51" s="37"/>
      <c r="E51" s="55"/>
      <c r="F51" s="55"/>
      <c r="G51" s="55"/>
      <c r="H51" s="55"/>
      <c r="I51" s="55"/>
      <c r="J51" s="55"/>
      <c r="K51" s="55"/>
      <c r="L51" s="55"/>
      <c r="M51" s="55"/>
      <c r="N51" s="50"/>
      <c r="O51" s="55"/>
      <c r="P51" s="55"/>
    </row>
    <row r="52" spans="1:16" s="38" customFormat="1" ht="0.75" customHeight="1" hidden="1">
      <c r="A52" s="78"/>
      <c r="B52" s="79"/>
      <c r="C52" s="80"/>
      <c r="D52" s="80"/>
      <c r="E52" s="81"/>
      <c r="F52" s="81"/>
      <c r="G52" s="81"/>
      <c r="H52" s="81"/>
      <c r="I52" s="55"/>
      <c r="J52" s="55"/>
      <c r="K52" s="55"/>
      <c r="L52" s="55"/>
      <c r="M52" s="81"/>
      <c r="N52" s="57"/>
      <c r="O52" s="81"/>
      <c r="P52" s="81"/>
    </row>
    <row r="53" spans="1:16" s="8" customFormat="1" ht="11.25">
      <c r="A53" s="44"/>
      <c r="B53" s="45">
        <v>2009</v>
      </c>
      <c r="C53" s="46" t="s">
        <v>16</v>
      </c>
      <c r="D53" s="46" t="s">
        <v>16</v>
      </c>
      <c r="E53" s="56">
        <f>SUM(F53:G53)</f>
        <v>3025228.02</v>
      </c>
      <c r="F53" s="56">
        <f>I53</f>
        <v>0</v>
      </c>
      <c r="G53" s="56">
        <f>N53</f>
        <v>3025228.02</v>
      </c>
      <c r="H53" s="56">
        <f>I53+N53</f>
        <v>3025228.02</v>
      </c>
      <c r="I53" s="55">
        <f>SUM(J53:M53)</f>
        <v>0</v>
      </c>
      <c r="J53" s="55">
        <v>0</v>
      </c>
      <c r="K53" s="55">
        <v>0</v>
      </c>
      <c r="L53" s="55">
        <v>0</v>
      </c>
      <c r="M53" s="57">
        <v>0</v>
      </c>
      <c r="N53" s="57">
        <f>O53+P53</f>
        <v>3025228.02</v>
      </c>
      <c r="O53" s="56">
        <v>0</v>
      </c>
      <c r="P53" s="56">
        <v>3025228.02</v>
      </c>
    </row>
    <row r="54" spans="1:16" s="23" customFormat="1" ht="12.75">
      <c r="A54" s="21"/>
      <c r="B54" s="7" t="s">
        <v>25</v>
      </c>
      <c r="C54" s="22" t="s">
        <v>16</v>
      </c>
      <c r="D54" s="22" t="s">
        <v>16</v>
      </c>
      <c r="E54" s="47">
        <f aca="true" t="shared" si="15" ref="E54:P54">E55+E57+E56</f>
        <v>7130560.79</v>
      </c>
      <c r="F54" s="47">
        <f t="shared" si="15"/>
        <v>0</v>
      </c>
      <c r="G54" s="47">
        <f t="shared" si="15"/>
        <v>7130560.79</v>
      </c>
      <c r="H54" s="47">
        <f t="shared" si="15"/>
        <v>7130560.79</v>
      </c>
      <c r="I54" s="47">
        <f t="shared" si="15"/>
        <v>0</v>
      </c>
      <c r="J54" s="47">
        <f t="shared" si="15"/>
        <v>0</v>
      </c>
      <c r="K54" s="47">
        <f t="shared" si="15"/>
        <v>0</v>
      </c>
      <c r="L54" s="47">
        <f t="shared" si="15"/>
        <v>0</v>
      </c>
      <c r="M54" s="47">
        <f t="shared" si="15"/>
        <v>0</v>
      </c>
      <c r="N54" s="47">
        <f t="shared" si="15"/>
        <v>7130560.79</v>
      </c>
      <c r="O54" s="47">
        <f t="shared" si="15"/>
        <v>0</v>
      </c>
      <c r="P54" s="47">
        <f t="shared" si="15"/>
        <v>7130560.79</v>
      </c>
    </row>
    <row r="55" spans="1:16" s="24" customFormat="1" ht="12.75">
      <c r="A55" s="21"/>
      <c r="B55" s="7" t="s">
        <v>18</v>
      </c>
      <c r="C55" s="22" t="s">
        <v>16</v>
      </c>
      <c r="D55" s="22" t="s">
        <v>16</v>
      </c>
      <c r="E55" s="47">
        <f aca="true" t="shared" si="16" ref="E55:P55">E39+E45+E51</f>
        <v>0</v>
      </c>
      <c r="F55" s="47">
        <f t="shared" si="16"/>
        <v>0</v>
      </c>
      <c r="G55" s="47">
        <f t="shared" si="16"/>
        <v>0</v>
      </c>
      <c r="H55" s="47">
        <f t="shared" si="16"/>
        <v>0</v>
      </c>
      <c r="I55" s="47">
        <f t="shared" si="16"/>
        <v>0</v>
      </c>
      <c r="J55" s="47">
        <f t="shared" si="16"/>
        <v>0</v>
      </c>
      <c r="K55" s="47">
        <f t="shared" si="16"/>
        <v>0</v>
      </c>
      <c r="L55" s="47">
        <f t="shared" si="16"/>
        <v>0</v>
      </c>
      <c r="M55" s="47">
        <f t="shared" si="16"/>
        <v>0</v>
      </c>
      <c r="N55" s="47">
        <f t="shared" si="16"/>
        <v>0</v>
      </c>
      <c r="O55" s="47">
        <f t="shared" si="16"/>
        <v>0</v>
      </c>
      <c r="P55" s="47">
        <f t="shared" si="16"/>
        <v>0</v>
      </c>
    </row>
    <row r="56" spans="1:16" s="24" customFormat="1" ht="12.75">
      <c r="A56" s="21"/>
      <c r="B56" s="7">
        <v>2008</v>
      </c>
      <c r="C56" s="22"/>
      <c r="D56" s="22"/>
      <c r="E56" s="47">
        <f aca="true" t="shared" si="17" ref="E56:P56">E40+E46+E52</f>
        <v>0</v>
      </c>
      <c r="F56" s="47">
        <f t="shared" si="17"/>
        <v>0</v>
      </c>
      <c r="G56" s="47">
        <f t="shared" si="17"/>
        <v>0</v>
      </c>
      <c r="H56" s="47">
        <f t="shared" si="17"/>
        <v>0</v>
      </c>
      <c r="I56" s="47">
        <f t="shared" si="17"/>
        <v>0</v>
      </c>
      <c r="J56" s="47">
        <f t="shared" si="17"/>
        <v>0</v>
      </c>
      <c r="K56" s="47">
        <f t="shared" si="17"/>
        <v>0</v>
      </c>
      <c r="L56" s="47">
        <f t="shared" si="17"/>
        <v>0</v>
      </c>
      <c r="M56" s="47">
        <f t="shared" si="17"/>
        <v>0</v>
      </c>
      <c r="N56" s="47">
        <f t="shared" si="17"/>
        <v>0</v>
      </c>
      <c r="O56" s="47">
        <f t="shared" si="17"/>
        <v>0</v>
      </c>
      <c r="P56" s="47">
        <f t="shared" si="17"/>
        <v>0</v>
      </c>
    </row>
    <row r="57" spans="1:16" s="24" customFormat="1" ht="12.75">
      <c r="A57" s="21"/>
      <c r="B57" s="7">
        <v>2009</v>
      </c>
      <c r="C57" s="22" t="s">
        <v>16</v>
      </c>
      <c r="D57" s="22" t="s">
        <v>16</v>
      </c>
      <c r="E57" s="47">
        <f aca="true" t="shared" si="18" ref="E57:P57">E41+E47+E53</f>
        <v>7130560.79</v>
      </c>
      <c r="F57" s="47">
        <f t="shared" si="18"/>
        <v>0</v>
      </c>
      <c r="G57" s="47">
        <f t="shared" si="18"/>
        <v>7130560.79</v>
      </c>
      <c r="H57" s="47">
        <f t="shared" si="18"/>
        <v>7130560.79</v>
      </c>
      <c r="I57" s="47">
        <f t="shared" si="18"/>
        <v>0</v>
      </c>
      <c r="J57" s="47">
        <f t="shared" si="18"/>
        <v>0</v>
      </c>
      <c r="K57" s="47">
        <f t="shared" si="18"/>
        <v>0</v>
      </c>
      <c r="L57" s="47">
        <f t="shared" si="18"/>
        <v>0</v>
      </c>
      <c r="M57" s="47">
        <f t="shared" si="18"/>
        <v>0</v>
      </c>
      <c r="N57" s="47">
        <f t="shared" si="18"/>
        <v>7130560.79</v>
      </c>
      <c r="O57" s="47">
        <f t="shared" si="18"/>
        <v>0</v>
      </c>
      <c r="P57" s="47">
        <f t="shared" si="18"/>
        <v>7130560.79</v>
      </c>
    </row>
    <row r="58" ht="23.25" customHeight="1">
      <c r="B58" s="82"/>
    </row>
    <row r="59" spans="2:11" ht="22.5" customHeight="1">
      <c r="B59" s="83"/>
      <c r="K59" t="s">
        <v>26</v>
      </c>
    </row>
    <row r="60" spans="2:13" ht="15" customHeight="1">
      <c r="B60" s="83"/>
      <c r="L60" s="96" t="s">
        <v>38</v>
      </c>
      <c r="M60" s="96"/>
    </row>
    <row r="61" spans="12:13" ht="14.25" customHeight="1">
      <c r="L61" s="96"/>
      <c r="M61" s="96"/>
    </row>
    <row r="62" spans="6:12" ht="23.25" customHeight="1">
      <c r="F62" s="58"/>
      <c r="G62" s="58"/>
      <c r="H62" s="59"/>
      <c r="I62" s="59"/>
      <c r="J62" s="59"/>
      <c r="K62" s="60"/>
      <c r="L62" s="60"/>
    </row>
    <row r="63" spans="6:12" ht="7.5" customHeight="1">
      <c r="F63" s="60"/>
      <c r="G63" s="60"/>
      <c r="H63" s="59"/>
      <c r="I63" s="59"/>
      <c r="J63" s="59"/>
      <c r="K63" s="60"/>
      <c r="L63" s="60"/>
    </row>
    <row r="64" spans="6:12" ht="15.75">
      <c r="F64" s="61"/>
      <c r="G64" s="61"/>
      <c r="H64" s="59"/>
      <c r="I64" s="59"/>
      <c r="J64" s="59"/>
      <c r="K64" s="60"/>
      <c r="L64" s="60"/>
    </row>
    <row r="65" spans="6:12" ht="15.75">
      <c r="F65" s="61"/>
      <c r="G65" s="61"/>
      <c r="H65" s="59"/>
      <c r="I65" s="59"/>
      <c r="J65" s="59"/>
      <c r="K65" s="60"/>
      <c r="L65" s="60"/>
    </row>
    <row r="66" spans="6:12" ht="15.75">
      <c r="F66" s="61"/>
      <c r="G66" s="61"/>
      <c r="H66" s="59"/>
      <c r="I66" s="59"/>
      <c r="J66" s="59"/>
      <c r="K66" s="60"/>
      <c r="L66" s="60"/>
    </row>
    <row r="67" spans="6:12" ht="15.75">
      <c r="F67" s="61"/>
      <c r="G67" s="61"/>
      <c r="H67" s="59"/>
      <c r="I67" s="59"/>
      <c r="J67" s="59"/>
      <c r="K67" s="60"/>
      <c r="L67" s="60"/>
    </row>
    <row r="68" spans="6:12" ht="15.75">
      <c r="F68" s="62"/>
      <c r="G68" s="60"/>
      <c r="H68" s="59"/>
      <c r="I68" s="59"/>
      <c r="J68" s="59"/>
      <c r="K68" s="60"/>
      <c r="L68" s="60"/>
    </row>
  </sheetData>
  <mergeCells count="19">
    <mergeCell ref="A5:P5"/>
    <mergeCell ref="A7:A11"/>
    <mergeCell ref="B7:B11"/>
    <mergeCell ref="C7:D10"/>
    <mergeCell ref="E7:E11"/>
    <mergeCell ref="F7:G7"/>
    <mergeCell ref="H7:P7"/>
    <mergeCell ref="F8:F11"/>
    <mergeCell ref="G8:G11"/>
    <mergeCell ref="H8:H11"/>
    <mergeCell ref="L61:M61"/>
    <mergeCell ref="I8:P8"/>
    <mergeCell ref="I9:M9"/>
    <mergeCell ref="N9:P9"/>
    <mergeCell ref="I10:I11"/>
    <mergeCell ref="J10:M10"/>
    <mergeCell ref="N10:N11"/>
    <mergeCell ref="O10:P10"/>
    <mergeCell ref="L60:M6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Kowalska</dc:creator>
  <cp:keywords/>
  <dc:description/>
  <cp:lastModifiedBy>Mariola</cp:lastModifiedBy>
  <cp:lastPrinted>2009-03-27T12:00:52Z</cp:lastPrinted>
  <dcterms:created xsi:type="dcterms:W3CDTF">2007-04-02T07:30:20Z</dcterms:created>
  <dcterms:modified xsi:type="dcterms:W3CDTF">2009-03-27T12:01:22Z</dcterms:modified>
  <cp:category/>
  <cp:version/>
  <cp:contentType/>
  <cp:contentStatus/>
</cp:coreProperties>
</file>