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04-2006" sheetId="1" r:id="rId1"/>
    <sheet name="2007-2013" sheetId="2" r:id="rId2"/>
    <sheet name="Załaczniki" sheetId="3" r:id="rId3"/>
  </sheets>
  <definedNames>
    <definedName name="_xlnm.Print_Titles" localSheetId="0">'2004-2006'!$7:$9</definedName>
  </definedNames>
  <calcPr fullCalcOnLoad="1"/>
</workbook>
</file>

<file path=xl/sharedStrings.xml><?xml version="1.0" encoding="utf-8"?>
<sst xmlns="http://schemas.openxmlformats.org/spreadsheetml/2006/main" count="963" uniqueCount="349">
  <si>
    <t>Nr zadania</t>
  </si>
  <si>
    <t>Nazwa</t>
  </si>
  <si>
    <t>Oczekiwane rezultaty</t>
  </si>
  <si>
    <t>Partnerzy</t>
  </si>
  <si>
    <t>Odpowiedzialność</t>
  </si>
  <si>
    <t>Powołanie organizacji działającej na rzecz rozwoju lokalnej przedsiębiorczości.</t>
  </si>
  <si>
    <t>zgodne</t>
  </si>
  <si>
    <t>Starostwo Powiatowe w Mławie, Wydział Infrastruktury</t>
  </si>
  <si>
    <t>gminy Powiatu Mławskiego</t>
  </si>
  <si>
    <t>Razem</t>
  </si>
  <si>
    <t>zgodność z planem przestrz. zagosp.</t>
  </si>
  <si>
    <t xml:space="preserve">1.Pobudzenie aktywności gospodarczej w Powiecie 2.Ułatwienie podmiotom gosp. dostępu do kredytu 3.Utworzenie nowych miejsc pracy </t>
  </si>
  <si>
    <t>gminy Powiatu Mławskiego, podmioty gosp. z terenu Powiatu, Związek Rzemiosła Polskiego</t>
  </si>
  <si>
    <t>Źródło finansowania</t>
  </si>
  <si>
    <t>Opracowywanie corocznego powiatowego katalogu ofert inwestycyjnych tzn. terenów, obiektów i projektów wraz z procedurami dla inwestorów oraz promocja tych ofert w mediach, targach, przedstawicielstwach handlowych za granicą, imprezach, spotkaniach i misjach gospodarczych.</t>
  </si>
  <si>
    <t>1.2.1.</t>
  </si>
  <si>
    <t xml:space="preserve">budżet Powiatu Mławskiego </t>
  </si>
  <si>
    <t>1.2.2.</t>
  </si>
  <si>
    <t>Wspieranie działań na rzecz rozwoju gospodarczego poprzez udział i/lub organizację targów, wystaw i konferencji promujących walory gospodarcze Powiatu.</t>
  </si>
  <si>
    <t>1.Pobudzenie aktywności gospodarczej w Powiecie 2.Wzrost ilości podmiotów gospodarczych 3.Umożliwienie dostepu do usług konsultacyjno - doradczych 4.Wzrost ilości i nakładów inwestycji zewnetrznych 5.Utworzenie nowych miejsc pracy</t>
  </si>
  <si>
    <t>1.Wzrost inwestycji zewnętrznych                2.Wzrost ilości nowych miejsc pracy</t>
  </si>
  <si>
    <t xml:space="preserve">budżet Powiatu Mławskiego, budżety gmin, budżety Powiatów Woj. Mazowieckiego </t>
  </si>
  <si>
    <t>Zadania i projekty na lata 2007-2013</t>
  </si>
  <si>
    <t>1.Zwiekszenie ilości posiadanego sprzetu elektronicznego        2.Zwiekszenie liczby osób korzystajacych ze stron internetowych 3.Umozliwienie korzystania z informaci wiekszej liczbie mieszkańców 4.Skrócenie czasu załatwiania spraw 5.Wzrost ilosci korespondencji przepływającą drogą internetową</t>
  </si>
  <si>
    <t>Uwagi</t>
  </si>
  <si>
    <t>zadanie wystepuje również w latach 2004-2006</t>
  </si>
  <si>
    <t>Powiatowy Urząd Pracy w Mławie</t>
  </si>
  <si>
    <t>Starostwo Powiatowe w Mławie</t>
  </si>
  <si>
    <t>Starostwo Powiatowe w Mławie, inni lokalni partnerzy</t>
  </si>
  <si>
    <t>1.Wzrost ilości podmiotów gospodarczych  2.Wzrost dochodów z tyt. podatku dochodowego  3.Wzrost zatrudnienia</t>
  </si>
  <si>
    <t>1.4.3.</t>
  </si>
  <si>
    <t>Rozwój umiejętności powiązany z potrzebami rynku pracy i możliwości kształcenia ustawicznego – reorientacja zawodowa osób zagrożonych procesami restrukturyzacyjnymi</t>
  </si>
  <si>
    <t>1.Wzrost ilości podmiotów gospodarczych. 2.Wzrost dochodów z tyt. podatku dochodowego. 3.Wzrost zatrudnienia</t>
  </si>
  <si>
    <t>ZPORR – działanie 2.4.</t>
  </si>
  <si>
    <t>Reorientacja zawodowa osób odchodzących z rolnictwa</t>
  </si>
  <si>
    <t>1.4.4.</t>
  </si>
  <si>
    <t>ZPORR – działanie 2.3.</t>
  </si>
  <si>
    <t>gminy Powiatu Mławskiego,  Powiaty Woj.Mazowieckiego</t>
  </si>
  <si>
    <t>1.Wzrost kwalifikacji osób odchodzacych z rolnictwa 2.Wzrost zatrudnienia poza rolnictwem 3.Wzrost ilości podmiotów gospodarczych</t>
  </si>
  <si>
    <t>1.4.5.</t>
  </si>
  <si>
    <t xml:space="preserve">Rozwój i modernizacja instrumentów i instytucji rynku pracy PUP w Mławie </t>
  </si>
  <si>
    <t>Rozwój Zasobów Ludzkich (RZL) – działanie 1.1</t>
  </si>
  <si>
    <t>1.4.6.</t>
  </si>
  <si>
    <t>Promocja przedsiębiorczości i zatrudnienia – wspieranie osób chcących rozpocząć działalność gospodarczą poprzez zapewnienie dostępu do informacji oraz podstawowych usług doradczych i szkolenia.</t>
  </si>
  <si>
    <t xml:space="preserve">Rozwój Zasobów Ludzkich (RZL) – działanie 2.3. </t>
  </si>
  <si>
    <t>Przeciwdziałanie i zwalczanie długotrwałego bezrobocia w Powiecie Mławskim.</t>
  </si>
  <si>
    <t>1.4.7.</t>
  </si>
  <si>
    <t>1.Wzrost ilości podmiotów gospodarczych  2.Wzrost dochodów z tyt. podatku dochodowego  3.Wzrost zatrudnienia 4.Spadek ilości osób podlegających długotrwałym bezrobociem</t>
  </si>
  <si>
    <t>Rozwój Zasobów Ludzkich (RZL) – działanie 1.3.</t>
  </si>
  <si>
    <t>Perspektywy dla młodzieży poprzez udzielenie pełnego wsparcia dla młodzieży (w tym absolwentów wszystkich typów szkół) tak, aby nie stawali się i nie pozostawali bezrobotnymi.</t>
  </si>
  <si>
    <t>1.4.8.</t>
  </si>
  <si>
    <t>1.Wzrost zatrudnienia absolwentów 2.Wzrost ilości podmiotów gospodarczych zakładanych przez absolwentów</t>
  </si>
  <si>
    <t>Rozwój Zasobów Ludzkich (RZL) – działanie 1.2.</t>
  </si>
  <si>
    <t xml:space="preserve">Rozwój Zasobów Ludzkich (RZL) – działanie 1.5 </t>
  </si>
  <si>
    <t>1.4.9.</t>
  </si>
  <si>
    <t>1.Wzrost ilości podmiotów gospodarczych  2.Wzrost dochodów z tyt. podatku dochodowego  3.Wzrost zatrudnienia 4.Spadek ilości osób w grupie szczególnego ryzyka</t>
  </si>
  <si>
    <t>Wspieranie integracji zawodowej i społecznej grup szczególnego ryzyka.</t>
  </si>
  <si>
    <t>Integracja i reintegracja kobiet poprzez wparcie kobiet na rynku pracy i dążenie do wzrostu stopy ich zatrudnienia.</t>
  </si>
  <si>
    <t>1.4.10.</t>
  </si>
  <si>
    <t>1.Wzrost ilości podmiotów gospodarczych  2.Wzrost dochodów z tyt. podatku dochodowego  3.Wzrost zatrudnienia 4.Spadek ilości bezrobotnych kobiet</t>
  </si>
  <si>
    <t xml:space="preserve">Rozwój Zasobów Ludzkich (RZL) – działanie 1.6. </t>
  </si>
  <si>
    <t>Integracja zawodowa i społeczna osób niepełnosprawnych w Powiecie Mławskim.</t>
  </si>
  <si>
    <t>1.4.11</t>
  </si>
  <si>
    <t>Powiatowe Centrum Pomocy Rodzinie w Mławie</t>
  </si>
  <si>
    <t xml:space="preserve">Rozwój Zasobów Ludzkich (RZL) – działanie 1.4. </t>
  </si>
  <si>
    <t>1.Wzrost zatrudnienia osób niepełnosprawnych 2.Podniesienie kwalifikacji zawodowej osób niepełnosprawnych</t>
  </si>
  <si>
    <t>Zalesianie gruntów ornych i nieużytków w Powiecie Mławskim</t>
  </si>
  <si>
    <t xml:space="preserve">Wydział Rolnictwa i Środowiska oraz Wydział Geodezji, Katastru i Gospodarki Nieruchomościami w Starostwie Powiatowym w Mławie, </t>
  </si>
  <si>
    <t>ARiMR, Nadleśnictwa, gminy Powiatu Mławskiego</t>
  </si>
  <si>
    <t>2.1.1.</t>
  </si>
  <si>
    <t xml:space="preserve">budżet państwa, fundusze celowe (fundusz leśny, Wojewódzki Fundusz Ochrony Środowiska i Gospodarki Wodnej), Sektorowy Program Operacyjny Restrukturyzacja i modernizacja sektora żywnościowego i rozwój obszarów wiejskich, działanie 5.1.3. </t>
  </si>
  <si>
    <t xml:space="preserve">Scalanie gruntów. </t>
  </si>
  <si>
    <t>2.1.2.</t>
  </si>
  <si>
    <t>Wydział Geodezji, Katastru i Gospodarki Nieruchomościami Starostwa Powiatowego w Mławie</t>
  </si>
  <si>
    <t>gminy powiatu mławskiego</t>
  </si>
  <si>
    <t>1.Wzrost stopnia zalesienia  Powiatu  2.Zwiekszenie walorów turystyczno - krajobrazowych</t>
  </si>
  <si>
    <t>1.poprawę rozłogu gruntów poszczególnych gospodarstw 2.poprawę efektywności gospodarowania poprzez zmniejszenie kosztów transportu, ułatwienie procesów mechanizacji</t>
  </si>
  <si>
    <t>2.2.1.</t>
  </si>
  <si>
    <t>Starostwo Powiatowe w Mławie, Wydział Rolnictwa i Środowiska</t>
  </si>
  <si>
    <t xml:space="preserve">budżet Powiatu, ZPORR, działanie 1.2 </t>
  </si>
  <si>
    <t>1.Budowa i modernizacja systemów kanalizacji sanitarnej 2.Budowa i modernizacja oczyszczalni scieków</t>
  </si>
  <si>
    <t>Wspieranie ochrony wód powierzchniowych w dorzeczu rzek Wkry, Mławki i Orzyca poprzez likwidację niekontrolowanych zrzutów i utylizację ścieków.</t>
  </si>
  <si>
    <t xml:space="preserve">Organizacja corocznych imprez, festynów, happeningów i konkursów o charakterze międzygminnym propagujących zasady ekologii i zdrowego stylu życia </t>
  </si>
  <si>
    <t>2.2.2.</t>
  </si>
  <si>
    <t>1.Zwiększenie ilości imprez o charakterze miedzygminnym 2.Wzrost swiadomości ekologicznej wśród mieszkańców 3.Spadek zachorowań wynikających z nie zdrowego stylu życia</t>
  </si>
  <si>
    <t>Starostwo Powiatowe w Mławie, Wydział Edukacji i Zdrowia</t>
  </si>
  <si>
    <t>zakłady opieki zdrowotnej, samorząd powiatowy i samorządy gminne, szkoły, domy kultury,  parafie, itp.</t>
  </si>
  <si>
    <t xml:space="preserve">budżet Powiatu </t>
  </si>
  <si>
    <t>Powiatowy Ośrodek Doskonalenia Nauczycieli w Mławie</t>
  </si>
  <si>
    <t>Starostwo Powiatowe w Mławie.</t>
  </si>
  <si>
    <t xml:space="preserve">SPO Rozwój Zasobów Ludzkich, działanie 2.2 </t>
  </si>
  <si>
    <t>3.1.2.</t>
  </si>
  <si>
    <t>Opracowanie i prowadzenie kursów doskonalących dla nauczycieli w zakresie metodyki przedmiotów zawodowych i ogólnokształcących.</t>
  </si>
  <si>
    <t>1.Podniesienie poziomu zawodowego nauczycieli, a wiec poziomu nauczania i poziomu wiedzy i umiejetności uczniów 2.Poprawa wyników edukacyjnych szkół w ogólnopolskich rankingach</t>
  </si>
  <si>
    <t>Opracowanie i realizacja programu kierowania młodych nauczycieli – absolwentów rozpoczynających pracę w zawodzie nauczycielskim na studia podyplomowe.</t>
  </si>
  <si>
    <t>3.1.3.</t>
  </si>
  <si>
    <t xml:space="preserve">1.Wzrost ilości nauczycieli ze studiami podyplomowymi 2.Podniesienie się poziomu nauczania, </t>
  </si>
  <si>
    <t xml:space="preserve">SPO Rozwój Zasobów Ludzkich, działanie 2.2. </t>
  </si>
  <si>
    <t>Opracowanie i realizacja kursów doskonalących dla nauczycieli w zakresie ICT</t>
  </si>
  <si>
    <t>3.1.4.</t>
  </si>
  <si>
    <t>1.Wzrost ilości nauczycieli przeszkolonych w zakresie ITC 2.Podniesienie poziomu nauczania</t>
  </si>
  <si>
    <t>Rozwój systemu edukacji ustawicznej i przekwalifikowań osób dorosłych w Powiecie Mławskim.</t>
  </si>
  <si>
    <t>1.Podniesienie poziomu konkurencyjnosci i potencjału adaptacyjnego przedsiebiorstw poprzez doskonalenie umiejetności i kwalifikacji kadr zarządzających i pracowników 2.Rozwijanie nowych form pracy</t>
  </si>
  <si>
    <t xml:space="preserve">SPO Rozwój Zasobów Ludzkich, działanie 2.3. </t>
  </si>
  <si>
    <t>3.1.6.</t>
  </si>
  <si>
    <t>Systematyczne wykorzystywanie w procesie dydaktycznym (zajęcia lekcyjne i pozalekcyjne) dostępu do Internetu oraz nowoczesnych pomocy naukowych i wyposażenia technicznego szkół.</t>
  </si>
  <si>
    <t>3.1.7.</t>
  </si>
  <si>
    <t>1.Podniesienie poziomu nauczania 2.Rozwój umiejetności posługiwania się internetem i nowoczesnymi pomocami naukowymi</t>
  </si>
  <si>
    <t>szkoły ponadgimnazjalne</t>
  </si>
  <si>
    <t xml:space="preserve">budżet Powiatu, SPO Rozwój Zasobów Ludzkich, działanie 2.1 </t>
  </si>
  <si>
    <t>Opracowanie i wdrożenie systemu stypendialnego umożliwiającego zdolnej młodzieży, pochodzącej z ubogich rodzin kontynuacje nauki. Wspieranie rozwoju edukacyjnego uczniów przez stypendia</t>
  </si>
  <si>
    <t>3.1.8.</t>
  </si>
  <si>
    <t>Objecie finansowaniem części kosztów nauki dla uzdolnionej młodzieży</t>
  </si>
  <si>
    <t>PCPR, PUP w Mławie</t>
  </si>
  <si>
    <t xml:space="preserve">budżet Powiatu, Zintegrowany Program Operacyjny Rozwoju Regionalnego (ZPORR)-działanie 2.2. </t>
  </si>
  <si>
    <t>Aktywna promocja osiągnięć i możliwości kształcenia w szkołach średnich w powiecie w celu przyciągania młodzieży z całego regionu – udział w krajowych i międzynarodowych programach edukacyjnych, konferencjach, targach i seminariach oświatowych.</t>
  </si>
  <si>
    <t>3.1.12</t>
  </si>
  <si>
    <t>PUP w Mławie, szkoły ponadgimnazjalne</t>
  </si>
  <si>
    <t>budżet Powiatu</t>
  </si>
  <si>
    <t>1.Wzrost dostępności do informacji o możliwosciach edukacyjnych Powiatu 2.wzrost poziomu wykształcenia</t>
  </si>
  <si>
    <t>SP ZOZ w Mławie</t>
  </si>
  <si>
    <t>Utworzenie pionu rehabilitacji w SP ZOZ w Mławie.</t>
  </si>
  <si>
    <t>3.2.2.</t>
  </si>
  <si>
    <t>Zintegrowany Program Operacyjny Rozwoju Regionalnego (ZPORR)-działanie 3.5, poddziałanie 3.5.2.,budżet Powiatu</t>
  </si>
  <si>
    <t>Rozszerzenie zakresu usług zdrowotnych</t>
  </si>
  <si>
    <t>Utworzenie Oddziału Udarowego w SP ZOZ w Mławie.</t>
  </si>
  <si>
    <t>3.2.3.</t>
  </si>
  <si>
    <t xml:space="preserve">Zintegrowany Program Operacyjny Rozwoju Regionalnego (ZPORR)-działanie 3.5, poddziałanie 3.5.2.,budżet Powiatu, </t>
  </si>
  <si>
    <t>Poszerzenie działalności Poradni Zdrowia Psychicznego, zwłaszcza w zakresie psychologiczno- pedagogicznym i społecznym w SP ZOZ w Mławie.</t>
  </si>
  <si>
    <t>3.2.5.</t>
  </si>
  <si>
    <t>Rozbudowa poradnictwa psychologiczno-pedagogicznego z wykorzystaniem technik informatycznych w działalności terapeutycznej i diagnostycznej w Poradni Psychologiczno – Pedagogicznej w Mławie.</t>
  </si>
  <si>
    <t>3.2.6.</t>
  </si>
  <si>
    <t>Poprawa usług świadczonych przez Poradnię</t>
  </si>
  <si>
    <t>Poradnia Psychologiczno – Pedagogiczna w Mławie.</t>
  </si>
  <si>
    <t xml:space="preserve">SPO Rozwój Zasobów Ludzkich, działanie 2.2,budżet Powiatu, </t>
  </si>
  <si>
    <t>Aktywna promocja tradycji, wydarzeń, atrakcji oraz osiągnięć  (kulturalnych, sportowych, turystycznych) w dostępnych mediach – prasa, radio, TV, Internet oraz publikacjach informacyjnych</t>
  </si>
  <si>
    <t>3.3.2.</t>
  </si>
  <si>
    <t xml:space="preserve">Starostwo Powiatowe – Wydział Edukacji i Zdrowia, </t>
  </si>
  <si>
    <t>Miejski Dom Kultury, gminne ośrodki kultury, muzea, kluby sportowe, biblioteki publiczne, organizacje pozarządowe, media</t>
  </si>
  <si>
    <t>Promocja wydarzeń kulturalnych</t>
  </si>
  <si>
    <t>budżet powiatu, budżet miasta, budżety gmin,</t>
  </si>
  <si>
    <t>zadanie wystepuje również w latach 2004-2007</t>
  </si>
  <si>
    <t>zadanie wystepuje również w latach 2004-2008</t>
  </si>
  <si>
    <t>zadanie wystepuje również w latach 2004-2009</t>
  </si>
  <si>
    <t>zadanie wystepuje również w latach 2004-2010</t>
  </si>
  <si>
    <t>Nawiązywanie kontaktów międzynarodowych i współpracy kulturalnej z krajami Unii Europejskiej w celu wspólnego organizowania innowacyjnych przedsięwzięć dostępnych dla szerokiej publiczności, szczególnie dotyczących dziedzictwa kulturowego i łączących elementy edukacji, kultury i sztuki.</t>
  </si>
  <si>
    <t>3.3.3.</t>
  </si>
  <si>
    <t>dyrektorzy instytucji kultury przy współpracy z agencją rozwoju</t>
  </si>
  <si>
    <t>organizacje pozarządowe, szkoły,</t>
  </si>
  <si>
    <t>działania ciągłe</t>
  </si>
  <si>
    <t>Rozszerzenie kontaktów międzynarodowych</t>
  </si>
  <si>
    <t>3.3.4.</t>
  </si>
  <si>
    <t>Utworzenie miejsca pamięci społeczności żydowskiej na Północnym Mazowszu z siedzibą w Synagodze w Radzanowie.</t>
  </si>
  <si>
    <t>Utworzenie miejsca pamieci, które w zamierzeniu swoim ma być miejscem pojednania polsko-żydowskiego, miejscem odwiedzin turystów pochodzenia żydowskiego</t>
  </si>
  <si>
    <t>Starosta we współpracy z samorządem Gminy Radzanów,</t>
  </si>
  <si>
    <t>organizacje pozarządowe,</t>
  </si>
  <si>
    <t xml:space="preserve">dotacje, budżet powiatu, budżet gminy, </t>
  </si>
  <si>
    <t>Odtwarzanie i tworzenie nowych ścieżek rowerowych, spacerowych szlaków turystycznych na bazie atrakcyjnych miejsc krajobrazowych i historycznych okolicy oraz regionu / regionów. Współpraca z innymi powiatami pod hasłem „Turystyka nie zna granic”</t>
  </si>
  <si>
    <t>3.3.8.</t>
  </si>
  <si>
    <t>1.Rozwój turystyki rowerowej 2.Rozwój infrastruktury turystycznej, agroturystycznej i gastronomiczno-hotelowej</t>
  </si>
  <si>
    <t>Koordynacja: Starostwo Powiatowe -  Wydział Oświaty, Kultury, Sportu i Turystyki,</t>
  </si>
  <si>
    <t>gminy z terenu powiatu mławskiego i sąsiednich powiatów,</t>
  </si>
  <si>
    <t>budżet powiatu, budżet miasta, budżety gmin</t>
  </si>
  <si>
    <t xml:space="preserve">Starosta, </t>
  </si>
  <si>
    <t>Opracowanie i realizacja programu zapobiegania przestępczości oraz ochrony bezpieczeństwa obywateli i porządku publicznego p.n. ,,Bezpieczny Powiat”. W ramach programu realizowane będą następujące zagadnienia:</t>
  </si>
  <si>
    <t>1)Kontrola i obserwacja terenu przez siły porządkowe</t>
  </si>
  <si>
    <t xml:space="preserve">2)Dokonywanie systematycznych analiz zagrożeń i opracowanie „mapy przestępczości” – stały monitoring poziomu i zasięgu przestrzennego popełnianych przestępstw. </t>
  </si>
  <si>
    <t>przestępstwach  oraz wdrożenie systemu szybkiego reagowania na te zgłoszenia</t>
  </si>
  <si>
    <t xml:space="preserve">4)Zwiększenie częstotliwości kontroli bezpieczeństwa wokół lokali </t>
  </si>
  <si>
    <t>gastronomicznych, rozrywkowych i sklepów - zapobieganie przejawom chuligaństwa i wandalizmu, określenie możliwości rozszerzenia monitoringu miasta za pomocą kamer i udziału w tym przedsięwzięciu prywatnych przedsiębiorców;</t>
  </si>
  <si>
    <t>5)Współpraca samorządu powiatowego, samorządów gminnych, policji, straży miejskiej i prywatnych agencji ochrony w działaniach podnoszących poziom bezpieczeństwa publicznego, szczególnie w zakresie ochrony własności prywatnej; utrzymywanie kontaktów z Centralnym Biurem Śledczym w przypadku działań zorganizowanych grup przestępczych na terenie powiatu, współfinansowanie przez samorządy lokalne działalności policji</t>
  </si>
  <si>
    <t>6)Tworzenie i aktualizacja „map zagrożeń komunikacyjnych” na terenie powiatu</t>
  </si>
  <si>
    <t xml:space="preserve">7)Podejmowanie działań profilaktycznych utrudniających działalność </t>
  </si>
  <si>
    <t>dealerów narkotyków w szkołach i lokalach gastronomicznych na terenie powiatu – organizowanie spotkań z młodzieżą i radami pedagogicznymi oraz rozpowszechnianie ulotek i broszur o tematyce profilaktyki narkotykowej</t>
  </si>
  <si>
    <t xml:space="preserve">8)Stałe informowanie mieszkańców o działaniach w zakresie poprawy bezpieczeństwa i monitorowanie społecznego odbioru  podejmowanych działań. </t>
  </si>
  <si>
    <t>3.3.11.</t>
  </si>
  <si>
    <t>1.Poprawa bezpieczeństwa Powiatu 2.Spadek liczby przestępstw 3.Spadek ilości wypadków drogowych</t>
  </si>
  <si>
    <t>samorządy gminne, Komenda Powiatowa Policji, Straż Miejska, Straż Pożarna, zakłady opieki zdrowotnej, stowarzyszenia i instytucje społeczne, parafie media, placówki oświaty</t>
  </si>
  <si>
    <t>j.w.</t>
  </si>
  <si>
    <r>
      <t>3)</t>
    </r>
    <r>
      <rPr>
        <sz val="8"/>
        <rFont val="Arial"/>
        <family val="2"/>
      </rPr>
      <t xml:space="preserve">Upraszczanie procedury przyjmowania zgłoszeń o zagrożeniach i </t>
    </r>
  </si>
  <si>
    <t xml:space="preserve"> </t>
  </si>
  <si>
    <t>zadanie wystepuje również w latach 2004-2011</t>
  </si>
  <si>
    <t xml:space="preserve">Koordynacja: Starosta </t>
  </si>
  <si>
    <t>Odpowie-dzialność</t>
  </si>
  <si>
    <t>zgo-dność z planem przestrz zagosp.</t>
  </si>
  <si>
    <t>SUMA</t>
  </si>
  <si>
    <t>SUMA KONTROLNA</t>
  </si>
  <si>
    <t>Zespół Szkół  nr 1 i 2,, szkoły niepubliczne (zaoczne licea, technikum, studium policealne)</t>
  </si>
  <si>
    <t>Starostwo Powiatowe w Mławie, PODN w Mławie.</t>
  </si>
  <si>
    <t xml:space="preserve">budżet Powiatu, Sektorowy Program Operacyjny Restrukturyzacja i modernizacja sektora żywnościowego i rozwój obszarów wiejskich, działanie 5.1.5. </t>
  </si>
  <si>
    <t>Harmonogram finansowy w tys. zł.-udział własny Powiatu mławskiego</t>
  </si>
  <si>
    <t>3.2.9.</t>
  </si>
  <si>
    <t>Utworzenie oddziału detoksykacyjnego dla osób uzależnionych od alkoholu i narkotyków.</t>
  </si>
  <si>
    <t>budżety jednostek będących wykonawcami zadania</t>
  </si>
  <si>
    <t xml:space="preserve"> Zadania i projekty Programu Rozwoju Lokalnego Powiatu Mławskiego z podziałem na lata 2007-2013 - Załącznik nr 3</t>
  </si>
  <si>
    <t>Zadania i projekty na lata 2004-2006</t>
  </si>
  <si>
    <t>Utworzenie Samorządowego Funduszu Pożyczkowego</t>
  </si>
  <si>
    <t>Harmonogram finansowy w tys. zł.</t>
  </si>
  <si>
    <t>inne-budżety gmin</t>
  </si>
  <si>
    <t>budzet państwa</t>
  </si>
  <si>
    <t>środki prywatne</t>
  </si>
  <si>
    <t>środki UE</t>
  </si>
  <si>
    <t>środki UE -fundusze strukturalne-ZPORR-3.1</t>
  </si>
  <si>
    <t>środki UE-fundusze strukturalne-ZPORR-1.5</t>
  </si>
  <si>
    <t>budżet państwa-rez.Marszałka Woj.Maz.</t>
  </si>
  <si>
    <t>Utworzenie organizacji w formie podmiotu gospodarczego (sp. akc. lub sp. z o.o.) powołanej przez samorządy Powiatu Mławskiego, której celem będzie rozwój gospodarczy regionu mławskiego</t>
  </si>
  <si>
    <t>Krótki opis</t>
  </si>
  <si>
    <t xml:space="preserve">Utworzenie lub współudział w utworzeniu samorzadowego funduszu pożyczkowego działającego na rzecz rozwoju przedsiebiorczości. </t>
  </si>
  <si>
    <t>Razem - budżet Powiatu</t>
  </si>
  <si>
    <t>Razem - środki prywatne</t>
  </si>
  <si>
    <t>Razem - środki UE</t>
  </si>
  <si>
    <t>Razem - inne-budżety gmin</t>
  </si>
  <si>
    <t>Nr przedsięwzięcia  inwestyc.</t>
  </si>
  <si>
    <t>1.Poprawa warunków pracy i nauki w w szkole ZS nr 3   2.Oszczedność kosztów ogrzewania</t>
  </si>
  <si>
    <t>Wymiana stolarki okiennej i drzwiowej wraz z przebudową kotłowni w ZS nr 3 w Mławie</t>
  </si>
  <si>
    <t>Wymiana stolarki okiennej w ZS nr 1 w Mławie</t>
  </si>
  <si>
    <t>Wymiana stolarki okiennej w I LO im. Wyspiańskiego w Mławie</t>
  </si>
  <si>
    <t>Remont pokryć dachowych ZS nr 3</t>
  </si>
  <si>
    <t>1.Poprawa warunków pracy i nauki w w szkole ZS nr 3   2.Oszczedność kosztów ogrzewania  3.Obniżka kosztów utrzymania i ekploatacji budynków ZS nr 3</t>
  </si>
  <si>
    <t>1.Poprawa warunków pracy i nauki w w szkole I LO  2.Oszczedność kosztów ogrzewania</t>
  </si>
  <si>
    <t>Remont pokryć dachowych ZS nr 1</t>
  </si>
  <si>
    <t>1.Poprawa warunków pracy i nauki w w szkole ZS nr 1   2.Oszczedność kosztów ogrzewania  3.Obniżka kosztów utrzymania i ekploatacji budynków ZS nr 1</t>
  </si>
  <si>
    <t>Zakup ciężkiego terenowego samochodu ratowniczo - gaśniczego dla KPPSP</t>
  </si>
  <si>
    <t>1.Poprawa bezpieczeństwa p.poż 2.Zwiększenie potencjału ratowniczego na wszystkich polach działania straży pożarnrj</t>
  </si>
  <si>
    <t>Zakup ciężkiego terenowego wielofunkcyjnego samochodu ratowniczo - gaśniczego dla KPPSP</t>
  </si>
  <si>
    <t>Komenda Powiatowej Państwowej Straży Pożarnej w Mławie</t>
  </si>
  <si>
    <t>Poprawa funkcjonowania jednostki organizacyjnej</t>
  </si>
  <si>
    <t>Zakup komputera dla Zespołu Szkół nr 1</t>
  </si>
  <si>
    <t>Zespół Szkół nr 1</t>
  </si>
  <si>
    <t>Zakup komputera dla Bursy Szkolnej</t>
  </si>
  <si>
    <t>Bursa Szkolna</t>
  </si>
  <si>
    <t>Zakup serwera dla Starostwa Powiatowego w Mławie</t>
  </si>
  <si>
    <t>Poprawa funkcjonowania Starostwa Powiatowego</t>
  </si>
  <si>
    <t>Starostwo Powiatowe w Mławie, Wydział Organizacyjny</t>
  </si>
  <si>
    <t>Zakup aparatury specjalistycznej i sprzętu medycznego</t>
  </si>
  <si>
    <t>Zakup aparatury specjalistycznej i sprzętu medycznego w tym tomografu komputerowego</t>
  </si>
  <si>
    <t>1.Poprawa funkcjonowania SP ZOZ 2.Wzrost zdrowotnośći ludności Powiatu 3.Poprawa zdolności samofinansowania SPZOZ poprzez pozyskanie nowych kontraktów</t>
  </si>
  <si>
    <t>SP ZOZ</t>
  </si>
  <si>
    <t>Zakup sprzętu specjalistycznego oraz zagospodarowania terenu dla Domu Pomocy Społecznej w Bogurzynie</t>
  </si>
  <si>
    <t xml:space="preserve">1.Umożliwienie funkcjonowania Domu Pomocy Społecznej 2.Wzrost zdrowotnośći ludności Powiatu </t>
  </si>
  <si>
    <t>Starostwo Powiatowe w Mławie, Wydział Edukacji i Zdrowia, Wydz. Infrastruktury</t>
  </si>
  <si>
    <t>Powiatu Mławskiego</t>
  </si>
  <si>
    <t>L.p.</t>
  </si>
  <si>
    <t>Wdrożenie systemu elektronicznej informacji i obsługi społeczeństwa Powiatu Mławskiego</t>
  </si>
  <si>
    <t>Utworzenie systemu obsługi i informacji społeczeństwa Powiatu Mławskiego w ramach sieci informacyjnej przeznaczonej dla społeczenstwa Powiatu Mławskiego poprzez wdrożenie w samorządzie Powiatu Mławskiego elektronicznego urzędu, elektronicznego obiegu, archiwizacji dokumentów i elektronicznych usług dla ludności z wykorzystaniem podpisu elektronicznego.</t>
  </si>
  <si>
    <t>RAZEM</t>
  </si>
  <si>
    <t>I</t>
  </si>
  <si>
    <t>Przychody z tytułu innych rozliczeń krajowych</t>
  </si>
  <si>
    <t>II</t>
  </si>
  <si>
    <t>Rozchody</t>
  </si>
  <si>
    <t>Spłaty otrzymanych krajowych pożyczek i kredytów</t>
  </si>
  <si>
    <t>Ogółem przychody</t>
  </si>
  <si>
    <t>w tym:</t>
  </si>
  <si>
    <t xml:space="preserve"> -śr.własne</t>
  </si>
  <si>
    <t xml:space="preserve"> -pożyczka</t>
  </si>
  <si>
    <t xml:space="preserve"> -kredyt</t>
  </si>
  <si>
    <t>budżet państwa</t>
  </si>
  <si>
    <t>Sala gimnastyczna z widowni o pow. zabudowy ok.1.600 m2</t>
  </si>
  <si>
    <t xml:space="preserve">1.Poprawa warunków pracy i nauki 2. Możliwość organizowania imprez o zasięgu ponad szkolnym </t>
  </si>
  <si>
    <t>Wieloletni Plan Inwestycyjno-Remontowy Powiatu Mławskiego na lata 2004-2006</t>
  </si>
  <si>
    <t>Załącznik nr 3 do Uchwały</t>
  </si>
  <si>
    <t>Rady Powiatu Mławskiego</t>
  </si>
  <si>
    <t>Nr ..................../2004</t>
  </si>
  <si>
    <t>z dnia................2004r</t>
  </si>
  <si>
    <t>Przychody i rozchody związane z finansowaniem deficytu budżetowego na rok 2006</t>
  </si>
  <si>
    <t>Przychody</t>
  </si>
  <si>
    <t>paragraf</t>
  </si>
  <si>
    <t>kwota w zł</t>
  </si>
  <si>
    <t>Przychody z zaciągniętych pożyczek i kredytów na rynku krajowym</t>
  </si>
  <si>
    <t>Ogółem rozchody</t>
  </si>
  <si>
    <t>Informacje dodatkowe:</t>
  </si>
  <si>
    <t>1. Planowane dochody w 2006r</t>
  </si>
  <si>
    <t xml:space="preserve">    /pomniejszone o spłatę pożyczki/</t>
  </si>
  <si>
    <t>2. Planowane wydatki w 2006r</t>
  </si>
  <si>
    <t>3. Wynik  /deficyt/</t>
  </si>
  <si>
    <t>Pokrycie deficytu:</t>
  </si>
  <si>
    <t>1. Kredytem długoterminowym, w tym:</t>
  </si>
  <si>
    <t>1.1 kredyt na budowe sali sportowo-widowiskowej w I LO w Mławie</t>
  </si>
  <si>
    <t>2. Pożyczką, w tym:</t>
  </si>
  <si>
    <t>2.1.Pożyczka na zadanie: wdrożenie systemu elektronicznej informacji w Powiecie Mławskim</t>
  </si>
  <si>
    <t>2.2.Pożyczka na zadanie: na utworzenie funduszu pożyczkowego i agencji rezwoju lokalnego</t>
  </si>
  <si>
    <t>Przewodniczący Rady</t>
  </si>
  <si>
    <t>Jan Jerzy Wtulich</t>
  </si>
  <si>
    <t>1. Planowane dochody w 2005r</t>
  </si>
  <si>
    <t>2. Planowane wydatki w 2005r</t>
  </si>
  <si>
    <t>1.1.Kredytem na udzielenie poręczenia z tytułu zaciągnięcia kredytu przez  SPZOZ</t>
  </si>
  <si>
    <t>1.2.Kredytem na zakup sprzętu specjalistycznego oraz zagospodarowanie terenu (Dom Pomocy Społecznej w Bogurzynie)</t>
  </si>
  <si>
    <t>2.3. Pożyczką na zadanie: Wymiana stolarki okiennej w budynku  ZS nr 3wraz z przebudową kotłowni węglowej na gazową w Mławie, ul. Piłsudskiego 33</t>
  </si>
  <si>
    <t>2.2.Pożyczką na zadanie: Wymiana stolarki okiennej w budynku  ZS nr 1 w Mławie, ul. Z.Morawskiej 29</t>
  </si>
  <si>
    <t>2.3. Pożyczką na zadanie: Wymiana stolarki okiennej w budynku  LO w Mławie, ul. Wyspiańskiego 1</t>
  </si>
  <si>
    <t>2.4. Pożyczką na zakup ciężkiego samochodu ratowniczo-gaśniczego dla KP PSP w Mławie</t>
  </si>
  <si>
    <t>Zarząd Powiatu Mławskiego</t>
  </si>
  <si>
    <t>1. Włodzimierz Wojnarowski</t>
  </si>
  <si>
    <t>3. Tadeusz Bąk</t>
  </si>
  <si>
    <t>2. Zdzisław Budner</t>
  </si>
  <si>
    <t>4. Jan Salwa</t>
  </si>
  <si>
    <t>5. Tadeusz Stefaniak</t>
  </si>
  <si>
    <t>Przychody i rozchody związane z finansowaniem deficytu budżetowego w 2005r.</t>
  </si>
  <si>
    <t>Przychody i rozchody związane z finansowaniem deficytu budżetowego w 2004r.</t>
  </si>
  <si>
    <t>Załącznik nr .... do Uchwały</t>
  </si>
  <si>
    <t>Załącznik nr  do Uchwały</t>
  </si>
  <si>
    <t>1.1.Budowa Domu Pomocy Społecznej</t>
  </si>
  <si>
    <t>1.2.Kredytem na udzielenie poręczenia z tyt. zaciagniecia kredytu przrz SP ZOZ</t>
  </si>
  <si>
    <t>1.3.Kredytem zaciagnietym na zadanie ,,Adaptacja internatów przy ul.Lelewela"</t>
  </si>
  <si>
    <t>1.4.Kredytem zaciągniętym na zadanie ,,Adaptacja internatów i warsztatów szkolnych"</t>
  </si>
  <si>
    <t>2.3. Pożyczką z WFOŚ i GW na modernizację kotłowni w PUP</t>
  </si>
  <si>
    <t>Przebudowa drogi powiatowej Nr 07169 Nadratowo - Ługi</t>
  </si>
  <si>
    <t>Budowa i modernizacja drogi dojazdowej do gruntów ornych</t>
  </si>
  <si>
    <t>inne-Fund.Ochr.Gruntów Ornych</t>
  </si>
  <si>
    <t xml:space="preserve"> -pożyczka WFOŚ</t>
  </si>
  <si>
    <t>1.Poprawa warunków pracy i nauki w w szkole ZS nr 1   2.Oszczędność kosztów ogrzewania</t>
  </si>
  <si>
    <t>inne</t>
  </si>
  <si>
    <t>inne-dotacja z WFOŚ</t>
  </si>
  <si>
    <t xml:space="preserve"> - śr. własne</t>
  </si>
  <si>
    <t xml:space="preserve"> - pożyczka, kredyt</t>
  </si>
  <si>
    <t>Razem - budżet państwa</t>
  </si>
  <si>
    <t>inne-darowizna z KPPSP</t>
  </si>
  <si>
    <t>inne-MEN</t>
  </si>
  <si>
    <t>Budowa sali gimnastycznej z widownią przy I LO im. S.Wyspiańskiego w Mławie</t>
  </si>
  <si>
    <t>Starostwo Powiatowe w Mławie, Wydział Edukacji i Zdrowia, Wydział Infrastruktury</t>
  </si>
  <si>
    <t>x</t>
  </si>
  <si>
    <t>Rok 2005</t>
  </si>
  <si>
    <t>Rok 2006</t>
  </si>
  <si>
    <t>Rok 2004</t>
  </si>
  <si>
    <t>Plan</t>
  </si>
  <si>
    <t>Wykonanie</t>
  </si>
  <si>
    <t>Budowa parkingu przy Mławskiej Hali Sportowej</t>
  </si>
  <si>
    <t>Zwiekszenie powierzchni parkingów przy Mławskiej Hali Sortowej przez budowę nowego parkingu</t>
  </si>
  <si>
    <t>Poprawa bezpieczeństwa ruchu drogowego oraz bezpieczeństwa samochodów przed uszkodzeniem i kradzieżą podczas masowych imprez w Mławskiej Hali Sportowej</t>
  </si>
  <si>
    <t>Mławska Hala Sportowa</t>
  </si>
  <si>
    <t>Starostwo Powiatowe w Mławie, Wydz. Infrastruktury</t>
  </si>
  <si>
    <t>Wymiana stolarki okiennej i częściowy remont dachu w ZS nr 4</t>
  </si>
  <si>
    <t>ZS nr 4</t>
  </si>
  <si>
    <t>Przebudowa ul. Podmiejskiej w Mławie</t>
  </si>
  <si>
    <t>1.Zmiejszenie uciążliwości transportowej i ekologicznej 2.Poprawa bezpieczeństwa ruchu drogowego</t>
  </si>
  <si>
    <t>PZD w Mławie</t>
  </si>
  <si>
    <t>PZD w Mławie, Gmina Mława</t>
  </si>
  <si>
    <t>Dział klasyfikacji budżetowej - wydatki</t>
  </si>
  <si>
    <t>Zagospodarowanie parku podworskiego w Bogurzynie i adaptacja budynku</t>
  </si>
  <si>
    <t>Renowacja parku podworskiego w Bogurzynie - usunięcie chorych i wycinka zbędnych gałęzi lub drzew oraz adaptacja budynku</t>
  </si>
  <si>
    <t>1.Adaptacja budynku 2.Doprowadzenie parku podworskiego do stanu zgodnego z przeznaczeniem</t>
  </si>
  <si>
    <t>inne źródła - śr.niewygasające</t>
  </si>
  <si>
    <t>inne źródła-śr. niewygasające</t>
  </si>
  <si>
    <t>I LO im. S.Wyspiańskiego</t>
  </si>
  <si>
    <t>1.Poprawa warunków pracy i nauki w w szkole ZS nr 4   2.Oszczedność kosztów ogrzewania  3.Obniżka kosztów utrzymania i ekploatacji budynków ZS nr 4</t>
  </si>
  <si>
    <t>Przewodniczący Rady Powiatu</t>
  </si>
  <si>
    <t xml:space="preserve">        Jan Jerzy Wtulich</t>
  </si>
  <si>
    <t>Nr XXVIII/218/2005 z dnia 7.09.2005r.</t>
  </si>
  <si>
    <t>Załącznik Nr  1 do Uchwały Rady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</si>
</sst>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"/>
    <numFmt numFmtId="169" formatCode="mm/dd/yy"/>
    <numFmt numFmtId="170" formatCode="[$€-2]\ #,##0.00_);[Red]\([$€-2]\ #,##0.00\)"/>
  </numFmts>
  <fonts count="15">
    <font>
      <sz val="10"/>
      <name val="Arial CE"/>
      <family val="0"/>
    </font>
    <font>
      <b/>
      <sz val="12"/>
      <color indexed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12"/>
      <color indexed="12"/>
      <name val="Arial CE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7" fontId="0" fillId="0" borderId="0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center" wrapText="1"/>
    </xf>
    <xf numFmtId="168" fontId="0" fillId="0" borderId="0" xfId="0" applyNumberFormat="1" applyFont="1" applyBorder="1" applyAlignment="1">
      <alignment vertical="center" wrapText="1"/>
    </xf>
    <xf numFmtId="167" fontId="7" fillId="0" borderId="2" xfId="0" applyNumberFormat="1" applyFont="1" applyBorder="1" applyAlignment="1">
      <alignment vertical="top" wrapText="1"/>
    </xf>
    <xf numFmtId="167" fontId="7" fillId="0" borderId="3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7" fontId="7" fillId="0" borderId="8" xfId="0" applyNumberFormat="1" applyFont="1" applyBorder="1" applyAlignment="1">
      <alignment vertical="top" wrapText="1"/>
    </xf>
    <xf numFmtId="168" fontId="7" fillId="0" borderId="3" xfId="0" applyNumberFormat="1" applyFont="1" applyBorder="1" applyAlignment="1">
      <alignment vertical="top" wrapText="1"/>
    </xf>
    <xf numFmtId="167" fontId="0" fillId="0" borderId="8" xfId="0" applyNumberFormat="1" applyFont="1" applyBorder="1" applyAlignment="1">
      <alignment vertical="top" wrapText="1"/>
    </xf>
    <xf numFmtId="167" fontId="0" fillId="0" borderId="3" xfId="0" applyNumberFormat="1" applyFont="1" applyBorder="1" applyAlignment="1">
      <alignment vertical="top" wrapText="1"/>
    </xf>
    <xf numFmtId="168" fontId="7" fillId="0" borderId="4" xfId="0" applyNumberFormat="1" applyFont="1" applyBorder="1" applyAlignment="1">
      <alignment vertical="top" wrapText="1"/>
    </xf>
    <xf numFmtId="168" fontId="7" fillId="0" borderId="5" xfId="0" applyNumberFormat="1" applyFont="1" applyBorder="1" applyAlignment="1">
      <alignment vertical="top" wrapText="1"/>
    </xf>
    <xf numFmtId="168" fontId="0" fillId="0" borderId="4" xfId="0" applyNumberFormat="1" applyFont="1" applyBorder="1" applyAlignment="1">
      <alignment vertical="top" wrapText="1"/>
    </xf>
    <xf numFmtId="168" fontId="0" fillId="0" borderId="5" xfId="0" applyNumberFormat="1" applyFont="1" applyBorder="1" applyAlignment="1">
      <alignment vertical="top" wrapText="1"/>
    </xf>
    <xf numFmtId="167" fontId="0" fillId="2" borderId="9" xfId="0" applyNumberFormat="1" applyFont="1" applyFill="1" applyBorder="1" applyAlignment="1">
      <alignment vertical="top" wrapText="1"/>
    </xf>
    <xf numFmtId="168" fontId="7" fillId="0" borderId="6" xfId="0" applyNumberFormat="1" applyFont="1" applyBorder="1" applyAlignment="1">
      <alignment vertical="top" wrapText="1"/>
    </xf>
    <xf numFmtId="168" fontId="7" fillId="0" borderId="10" xfId="0" applyNumberFormat="1" applyFont="1" applyBorder="1" applyAlignment="1">
      <alignment vertical="top" wrapText="1"/>
    </xf>
    <xf numFmtId="168" fontId="7" fillId="0" borderId="7" xfId="0" applyNumberFormat="1" applyFont="1" applyBorder="1" applyAlignment="1">
      <alignment vertical="top" wrapText="1"/>
    </xf>
    <xf numFmtId="167" fontId="0" fillId="0" borderId="2" xfId="0" applyNumberFormat="1" applyFont="1" applyBorder="1" applyAlignment="1">
      <alignment vertical="top" wrapText="1"/>
    </xf>
    <xf numFmtId="168" fontId="0" fillId="0" borderId="6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168" fontId="0" fillId="0" borderId="0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3" borderId="0" xfId="0" applyFont="1" applyAlignment="1">
      <alignment/>
    </xf>
    <xf numFmtId="0" fontId="11" fillId="0" borderId="0" xfId="0" applyFont="1" applyAlignment="1">
      <alignment/>
    </xf>
    <xf numFmtId="0" fontId="11" fillId="0" borderId="11" xfId="0" applyFont="1" applyAlignment="1">
      <alignment horizontal="center"/>
    </xf>
    <xf numFmtId="0" fontId="11" fillId="0" borderId="12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13" xfId="0" applyFont="1" applyAlignment="1">
      <alignment horizontal="center"/>
    </xf>
    <xf numFmtId="0" fontId="10" fillId="0" borderId="14" xfId="0" applyFont="1" applyAlignment="1">
      <alignment wrapText="1"/>
    </xf>
    <xf numFmtId="0" fontId="10" fillId="0" borderId="15" xfId="0" applyFont="1" applyAlignment="1">
      <alignment horizontal="center"/>
    </xf>
    <xf numFmtId="4" fontId="11" fillId="0" borderId="13" xfId="0" applyFont="1" applyAlignment="1">
      <alignment horizontal="center"/>
    </xf>
    <xf numFmtId="0" fontId="10" fillId="0" borderId="11" xfId="0" applyFont="1" applyAlignment="1">
      <alignment wrapText="1"/>
    </xf>
    <xf numFmtId="0" fontId="10" fillId="0" borderId="14" xfId="0" applyFont="1" applyAlignment="1">
      <alignment horizontal="center"/>
    </xf>
    <xf numFmtId="4" fontId="11" fillId="0" borderId="11" xfId="0" applyFont="1" applyAlignment="1">
      <alignment horizontal="center"/>
    </xf>
    <xf numFmtId="0" fontId="11" fillId="0" borderId="16" xfId="0" applyFont="1" applyAlignment="1">
      <alignment horizontal="center"/>
    </xf>
    <xf numFmtId="0" fontId="11" fillId="0" borderId="17" xfId="0" applyFont="1" applyAlignment="1">
      <alignment wrapText="1"/>
    </xf>
    <xf numFmtId="0" fontId="11" fillId="0" borderId="18" xfId="0" applyFont="1" applyAlignment="1">
      <alignment horizontal="center"/>
    </xf>
    <xf numFmtId="0" fontId="10" fillId="0" borderId="19" xfId="0" applyFont="1" applyAlignment="1">
      <alignment horizontal="center"/>
    </xf>
    <xf numFmtId="0" fontId="10" fillId="0" borderId="20" xfId="0" applyFont="1" applyAlignment="1">
      <alignment wrapText="1"/>
    </xf>
    <xf numFmtId="0" fontId="10" fillId="0" borderId="21" xfId="0" applyFont="1" applyAlignment="1">
      <alignment horizontal="center"/>
    </xf>
    <xf numFmtId="4" fontId="11" fillId="0" borderId="22" xfId="0" applyFont="1" applyAlignment="1">
      <alignment horizontal="center"/>
    </xf>
    <xf numFmtId="4" fontId="11" fillId="0" borderId="23" xfId="0" applyFont="1" applyAlignment="1">
      <alignment horizontal="center"/>
    </xf>
    <xf numFmtId="0" fontId="11" fillId="0" borderId="0" xfId="0" applyFont="1" applyAlignment="1">
      <alignment wrapText="1"/>
    </xf>
    <xf numFmtId="3" fontId="10" fillId="0" borderId="0" xfId="0" applyFont="1" applyAlignment="1">
      <alignment/>
    </xf>
    <xf numFmtId="0" fontId="10" fillId="0" borderId="0" xfId="0" applyFont="1" applyAlignment="1">
      <alignment wrapText="1"/>
    </xf>
    <xf numFmtId="4" fontId="11" fillId="0" borderId="0" xfId="0" applyFont="1" applyAlignment="1">
      <alignment/>
    </xf>
    <xf numFmtId="3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Font="1" applyAlignment="1">
      <alignment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/>
    </xf>
    <xf numFmtId="169" fontId="10" fillId="0" borderId="0" xfId="0" applyFont="1" applyAlignment="1">
      <alignment horizontal="left" wrapText="1"/>
    </xf>
    <xf numFmtId="49" fontId="13" fillId="0" borderId="0" xfId="0" applyFont="1" applyAlignment="1">
      <alignment/>
    </xf>
    <xf numFmtId="0" fontId="0" fillId="0" borderId="0" xfId="0" applyFont="1" applyAlignment="1">
      <alignment/>
    </xf>
    <xf numFmtId="168" fontId="7" fillId="0" borderId="24" xfId="0" applyNumberFormat="1" applyFont="1" applyBorder="1" applyAlignment="1">
      <alignment vertical="top" wrapText="1"/>
    </xf>
    <xf numFmtId="167" fontId="7" fillId="0" borderId="25" xfId="0" applyNumberFormat="1" applyFont="1" applyBorder="1" applyAlignment="1">
      <alignment vertical="top" wrapText="1"/>
    </xf>
    <xf numFmtId="167" fontId="7" fillId="0" borderId="26" xfId="0" applyNumberFormat="1" applyFont="1" applyBorder="1" applyAlignment="1">
      <alignment vertical="top" wrapText="1"/>
    </xf>
    <xf numFmtId="167" fontId="7" fillId="0" borderId="27" xfId="0" applyNumberFormat="1" applyFont="1" applyBorder="1" applyAlignment="1">
      <alignment vertical="top" wrapText="1"/>
    </xf>
    <xf numFmtId="168" fontId="7" fillId="0" borderId="9" xfId="0" applyNumberFormat="1" applyFont="1" applyBorder="1" applyAlignment="1">
      <alignment vertical="top" wrapText="1"/>
    </xf>
    <xf numFmtId="0" fontId="0" fillId="0" borderId="0" xfId="0" applyFont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167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67" fontId="7" fillId="0" borderId="4" xfId="0" applyNumberFormat="1" applyFont="1" applyBorder="1" applyAlignment="1">
      <alignment vertical="top" wrapText="1"/>
    </xf>
    <xf numFmtId="167" fontId="7" fillId="0" borderId="5" xfId="0" applyNumberFormat="1" applyFont="1" applyBorder="1" applyAlignment="1">
      <alignment vertical="top" wrapText="1"/>
    </xf>
    <xf numFmtId="167" fontId="7" fillId="0" borderId="6" xfId="0" applyNumberFormat="1" applyFont="1" applyBorder="1" applyAlignment="1">
      <alignment vertical="top" wrapText="1"/>
    </xf>
    <xf numFmtId="167" fontId="0" fillId="0" borderId="4" xfId="0" applyNumberFormat="1" applyFont="1" applyBorder="1" applyAlignment="1">
      <alignment vertical="top" wrapText="1"/>
    </xf>
    <xf numFmtId="167" fontId="0" fillId="0" borderId="5" xfId="0" applyNumberFormat="1" applyFont="1" applyBorder="1" applyAlignment="1">
      <alignment vertical="top" wrapText="1"/>
    </xf>
    <xf numFmtId="167" fontId="0" fillId="0" borderId="6" xfId="0" applyNumberFormat="1" applyFont="1" applyBorder="1" applyAlignment="1">
      <alignment vertical="top" wrapText="1"/>
    </xf>
    <xf numFmtId="168" fontId="7" fillId="0" borderId="8" xfId="0" applyNumberFormat="1" applyFont="1" applyBorder="1" applyAlignment="1">
      <alignment vertical="top" wrapText="1"/>
    </xf>
    <xf numFmtId="168" fontId="0" fillId="0" borderId="3" xfId="0" applyNumberFormat="1" applyFont="1" applyBorder="1" applyAlignment="1">
      <alignment vertical="top" wrapText="1"/>
    </xf>
    <xf numFmtId="168" fontId="7" fillId="0" borderId="2" xfId="0" applyNumberFormat="1" applyFont="1" applyBorder="1" applyAlignment="1">
      <alignment vertical="top" wrapText="1"/>
    </xf>
    <xf numFmtId="168" fontId="0" fillId="0" borderId="8" xfId="0" applyNumberFormat="1" applyFont="1" applyBorder="1" applyAlignment="1">
      <alignment vertical="top" wrapText="1"/>
    </xf>
    <xf numFmtId="168" fontId="0" fillId="0" borderId="10" xfId="0" applyNumberFormat="1" applyFont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top"/>
    </xf>
    <xf numFmtId="168" fontId="0" fillId="0" borderId="0" xfId="0" applyNumberFormat="1" applyFont="1" applyBorder="1" applyAlignment="1">
      <alignment horizontal="center" vertical="top" wrapText="1"/>
    </xf>
    <xf numFmtId="168" fontId="0" fillId="0" borderId="3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167" fontId="0" fillId="0" borderId="9" xfId="0" applyNumberFormat="1" applyFont="1" applyFill="1" applyBorder="1" applyAlignment="1">
      <alignment vertical="top"/>
    </xf>
    <xf numFmtId="167" fontId="0" fillId="0" borderId="32" xfId="0" applyNumberFormat="1" applyFont="1" applyFill="1" applyBorder="1" applyAlignment="1">
      <alignment vertical="top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0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0" fillId="0" borderId="28" xfId="0" applyNumberFormat="1" applyFont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0" fontId="0" fillId="0" borderId="24" xfId="0" applyNumberFormat="1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7" fillId="0" borderId="28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0" xfId="0" applyFont="1" applyBorder="1" applyAlignment="1">
      <alignment/>
    </xf>
    <xf numFmtId="0" fontId="7" fillId="0" borderId="44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7" fillId="0" borderId="46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2" fontId="14" fillId="0" borderId="35" xfId="0" applyNumberFormat="1" applyFont="1" applyBorder="1" applyAlignment="1">
      <alignment horizontal="center" vertical="center" wrapText="1"/>
    </xf>
    <xf numFmtId="2" fontId="14" fillId="0" borderId="29" xfId="0" applyNumberFormat="1" applyFont="1" applyBorder="1" applyAlignment="1">
      <alignment horizontal="center" vertical="center" wrapText="1"/>
    </xf>
    <xf numFmtId="2" fontId="14" fillId="0" borderId="36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 vertical="center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11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19"/>
  <sheetViews>
    <sheetView tabSelected="1" view="pageBreakPreview" zoomScale="75" zoomScaleNormal="75" zoomScaleSheetLayoutView="75" workbookViewId="0" topLeftCell="E1">
      <selection activeCell="B5" sqref="B5:M5"/>
    </sheetView>
  </sheetViews>
  <sheetFormatPr defaultColWidth="9.00390625" defaultRowHeight="12.75"/>
  <cols>
    <col min="1" max="1" width="4.625" style="58" customWidth="1"/>
    <col min="2" max="2" width="32.25390625" style="57" customWidth="1"/>
    <col min="3" max="3" width="27.125" style="57" customWidth="1"/>
    <col min="4" max="4" width="8.625" style="57" customWidth="1"/>
    <col min="5" max="5" width="24.00390625" style="57" customWidth="1"/>
    <col min="6" max="6" width="14.125" style="57" customWidth="1"/>
    <col min="7" max="7" width="11.375" style="57" customWidth="1"/>
    <col min="8" max="8" width="16.25390625" style="57" customWidth="1"/>
    <col min="9" max="9" width="9.125" style="57" customWidth="1"/>
    <col min="10" max="10" width="11.00390625" style="57" customWidth="1"/>
    <col min="11" max="11" width="9.75390625" style="56" customWidth="1"/>
    <col min="12" max="12" width="9.375" style="57" customWidth="1"/>
    <col min="13" max="13" width="9.25390625" style="57" customWidth="1"/>
    <col min="14" max="14" width="10.25390625" style="108" customWidth="1"/>
    <col min="15" max="16384" width="9.125" style="57" customWidth="1"/>
  </cols>
  <sheetData>
    <row r="2" spans="1:10" ht="12.75">
      <c r="A2" s="54"/>
      <c r="B2" s="55"/>
      <c r="C2" s="55"/>
      <c r="D2" s="55"/>
      <c r="E2" s="55"/>
      <c r="F2" s="55"/>
      <c r="G2" s="55"/>
      <c r="H2" s="55"/>
      <c r="I2" s="55"/>
      <c r="J2" s="26" t="s">
        <v>348</v>
      </c>
    </row>
    <row r="3" ht="12.75">
      <c r="J3" s="26" t="s">
        <v>241</v>
      </c>
    </row>
    <row r="4" ht="12.75">
      <c r="J4" s="26" t="s">
        <v>347</v>
      </c>
    </row>
    <row r="5" spans="2:13" ht="25.5" customHeight="1">
      <c r="B5" s="184" t="s">
        <v>259</v>
      </c>
      <c r="C5" s="184"/>
      <c r="D5" s="184"/>
      <c r="E5" s="184"/>
      <c r="F5" s="184"/>
      <c r="G5" s="185"/>
      <c r="H5" s="185"/>
      <c r="I5" s="185"/>
      <c r="J5" s="185"/>
      <c r="K5" s="185"/>
      <c r="L5" s="185"/>
      <c r="M5" s="185"/>
    </row>
    <row r="6" spans="2:13" ht="24" customHeight="1" thickBot="1">
      <c r="B6" s="186" t="s">
        <v>195</v>
      </c>
      <c r="C6" s="186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1:14" ht="29.25" customHeight="1" thickBot="1">
      <c r="A7" s="182" t="s">
        <v>242</v>
      </c>
      <c r="B7" s="188" t="s">
        <v>1</v>
      </c>
      <c r="C7" s="188" t="s">
        <v>206</v>
      </c>
      <c r="D7" s="191" t="s">
        <v>184</v>
      </c>
      <c r="E7" s="188" t="s">
        <v>2</v>
      </c>
      <c r="F7" s="191" t="s">
        <v>183</v>
      </c>
      <c r="G7" s="188" t="s">
        <v>3</v>
      </c>
      <c r="H7" s="188" t="s">
        <v>13</v>
      </c>
      <c r="I7" s="146" t="s">
        <v>197</v>
      </c>
      <c r="J7" s="147"/>
      <c r="K7" s="147"/>
      <c r="L7" s="147"/>
      <c r="M7" s="148"/>
      <c r="N7" s="206" t="s">
        <v>337</v>
      </c>
    </row>
    <row r="8" spans="1:14" ht="21" customHeight="1" thickBot="1">
      <c r="A8" s="156"/>
      <c r="B8" s="189"/>
      <c r="C8" s="189"/>
      <c r="D8" s="192"/>
      <c r="E8" s="189"/>
      <c r="F8" s="192"/>
      <c r="G8" s="189"/>
      <c r="H8" s="189"/>
      <c r="I8" s="146" t="s">
        <v>323</v>
      </c>
      <c r="J8" s="148"/>
      <c r="K8" s="149" t="s">
        <v>321</v>
      </c>
      <c r="L8" s="151" t="s">
        <v>322</v>
      </c>
      <c r="M8" s="153" t="s">
        <v>9</v>
      </c>
      <c r="N8" s="207"/>
    </row>
    <row r="9" spans="1:14" s="59" customFormat="1" ht="24" customHeight="1" thickBot="1">
      <c r="A9" s="183"/>
      <c r="B9" s="190"/>
      <c r="C9" s="190"/>
      <c r="D9" s="193"/>
      <c r="E9" s="190"/>
      <c r="F9" s="193"/>
      <c r="G9" s="190"/>
      <c r="H9" s="190"/>
      <c r="I9" s="121" t="s">
        <v>324</v>
      </c>
      <c r="J9" s="122" t="s">
        <v>325</v>
      </c>
      <c r="K9" s="150"/>
      <c r="L9" s="152"/>
      <c r="M9" s="154"/>
      <c r="N9" s="208"/>
    </row>
    <row r="10" spans="1:14" s="60" customFormat="1" ht="25.5" customHeight="1">
      <c r="A10" s="155">
        <v>1</v>
      </c>
      <c r="B10" s="177" t="s">
        <v>214</v>
      </c>
      <c r="C10" s="177" t="s">
        <v>214</v>
      </c>
      <c r="D10" s="164" t="s">
        <v>6</v>
      </c>
      <c r="E10" s="177" t="s">
        <v>213</v>
      </c>
      <c r="F10" s="164" t="s">
        <v>319</v>
      </c>
      <c r="G10" s="168"/>
      <c r="H10" s="34" t="s">
        <v>118</v>
      </c>
      <c r="I10" s="129">
        <v>0</v>
      </c>
      <c r="J10" s="123">
        <v>0</v>
      </c>
      <c r="K10" s="44">
        <v>280</v>
      </c>
      <c r="L10" s="40">
        <v>0</v>
      </c>
      <c r="M10" s="104">
        <f>SUM(J10:L10)</f>
        <v>280</v>
      </c>
      <c r="N10" s="114">
        <v>801</v>
      </c>
    </row>
    <row r="11" spans="1:14" s="60" customFormat="1" ht="25.5" customHeight="1">
      <c r="A11" s="156"/>
      <c r="B11" s="178"/>
      <c r="C11" s="178"/>
      <c r="D11" s="165"/>
      <c r="E11" s="178"/>
      <c r="F11" s="165"/>
      <c r="G11" s="169"/>
      <c r="H11" s="35" t="s">
        <v>252</v>
      </c>
      <c r="I11" s="41"/>
      <c r="J11" s="124"/>
      <c r="K11" s="45"/>
      <c r="L11" s="33"/>
      <c r="M11" s="105" t="s">
        <v>180</v>
      </c>
      <c r="N11" s="109" t="s">
        <v>320</v>
      </c>
    </row>
    <row r="12" spans="1:14" s="60" customFormat="1" ht="25.5" customHeight="1">
      <c r="A12" s="156"/>
      <c r="B12" s="178"/>
      <c r="C12" s="178"/>
      <c r="D12" s="165"/>
      <c r="E12" s="178"/>
      <c r="F12" s="165"/>
      <c r="G12" s="169"/>
      <c r="H12" s="35" t="s">
        <v>253</v>
      </c>
      <c r="I12" s="41">
        <v>0</v>
      </c>
      <c r="J12" s="45">
        <f>J10-J13</f>
        <v>0</v>
      </c>
      <c r="K12" s="45">
        <f>K10-K13</f>
        <v>28</v>
      </c>
      <c r="L12" s="41">
        <f>L10-L13</f>
        <v>0</v>
      </c>
      <c r="M12" s="105">
        <f aca="true" t="shared" si="0" ref="M12:M17">SUM(J12:L12)</f>
        <v>28</v>
      </c>
      <c r="N12" s="109">
        <v>801</v>
      </c>
    </row>
    <row r="13" spans="1:14" s="60" customFormat="1" ht="25.5" customHeight="1">
      <c r="A13" s="156"/>
      <c r="B13" s="178"/>
      <c r="C13" s="178"/>
      <c r="D13" s="165"/>
      <c r="E13" s="178"/>
      <c r="F13" s="165"/>
      <c r="G13" s="169"/>
      <c r="H13" s="39" t="s">
        <v>309</v>
      </c>
      <c r="I13" s="130">
        <v>0</v>
      </c>
      <c r="J13" s="124">
        <v>0</v>
      </c>
      <c r="K13" s="45">
        <v>252</v>
      </c>
      <c r="L13" s="33">
        <v>0</v>
      </c>
      <c r="M13" s="105">
        <f t="shared" si="0"/>
        <v>252</v>
      </c>
      <c r="N13" s="109">
        <v>801</v>
      </c>
    </row>
    <row r="14" spans="1:14" s="60" customFormat="1" ht="25.5" customHeight="1">
      <c r="A14" s="156"/>
      <c r="B14" s="178"/>
      <c r="C14" s="178"/>
      <c r="D14" s="166"/>
      <c r="E14" s="178"/>
      <c r="F14" s="166"/>
      <c r="G14" s="169"/>
      <c r="H14" s="35" t="s">
        <v>199</v>
      </c>
      <c r="I14" s="41">
        <v>0</v>
      </c>
      <c r="J14" s="124">
        <v>0</v>
      </c>
      <c r="K14" s="45">
        <v>0</v>
      </c>
      <c r="L14" s="33">
        <v>0</v>
      </c>
      <c r="M14" s="105">
        <f t="shared" si="0"/>
        <v>0</v>
      </c>
      <c r="N14" s="109" t="s">
        <v>320</v>
      </c>
    </row>
    <row r="15" spans="1:14" s="60" customFormat="1" ht="25.5" customHeight="1">
      <c r="A15" s="156"/>
      <c r="B15" s="178"/>
      <c r="C15" s="178"/>
      <c r="D15" s="166"/>
      <c r="E15" s="178"/>
      <c r="F15" s="166"/>
      <c r="G15" s="169"/>
      <c r="H15" s="35" t="s">
        <v>200</v>
      </c>
      <c r="I15" s="41">
        <v>0</v>
      </c>
      <c r="J15" s="124">
        <v>0</v>
      </c>
      <c r="K15" s="45">
        <v>0</v>
      </c>
      <c r="L15" s="33">
        <v>0</v>
      </c>
      <c r="M15" s="105">
        <f t="shared" si="0"/>
        <v>0</v>
      </c>
      <c r="N15" s="109" t="s">
        <v>320</v>
      </c>
    </row>
    <row r="16" spans="1:14" s="60" customFormat="1" ht="25.5" customHeight="1">
      <c r="A16" s="156"/>
      <c r="B16" s="178"/>
      <c r="C16" s="178"/>
      <c r="D16" s="166"/>
      <c r="E16" s="178"/>
      <c r="F16" s="166"/>
      <c r="G16" s="169"/>
      <c r="H16" s="35" t="s">
        <v>201</v>
      </c>
      <c r="I16" s="41">
        <v>0</v>
      </c>
      <c r="J16" s="124">
        <v>0</v>
      </c>
      <c r="K16" s="45">
        <v>0</v>
      </c>
      <c r="L16" s="33">
        <v>0</v>
      </c>
      <c r="M16" s="105">
        <f t="shared" si="0"/>
        <v>0</v>
      </c>
      <c r="N16" s="109" t="s">
        <v>320</v>
      </c>
    </row>
    <row r="17" spans="1:14" s="60" customFormat="1" ht="29.25" customHeight="1" thickBot="1">
      <c r="A17" s="156"/>
      <c r="B17" s="178"/>
      <c r="C17" s="178"/>
      <c r="D17" s="166"/>
      <c r="E17" s="178"/>
      <c r="F17" s="166"/>
      <c r="G17" s="169"/>
      <c r="H17" s="36" t="s">
        <v>198</v>
      </c>
      <c r="I17" s="131">
        <v>0</v>
      </c>
      <c r="J17" s="125">
        <v>0</v>
      </c>
      <c r="K17" s="49">
        <v>0</v>
      </c>
      <c r="L17" s="32">
        <v>0</v>
      </c>
      <c r="M17" s="106">
        <f t="shared" si="0"/>
        <v>0</v>
      </c>
      <c r="N17" s="115" t="s">
        <v>320</v>
      </c>
    </row>
    <row r="18" spans="1:14" s="60" customFormat="1" ht="25.5" customHeight="1" thickBot="1">
      <c r="A18" s="157"/>
      <c r="B18" s="179"/>
      <c r="C18" s="179"/>
      <c r="D18" s="172"/>
      <c r="E18" s="179"/>
      <c r="F18" s="172"/>
      <c r="G18" s="170"/>
      <c r="H18" s="37" t="s">
        <v>9</v>
      </c>
      <c r="I18" s="50">
        <v>0</v>
      </c>
      <c r="J18" s="51">
        <f>SUM(J14:J17)+J10</f>
        <v>0</v>
      </c>
      <c r="K18" s="51">
        <f>SUM(K14:K17)+K10</f>
        <v>280</v>
      </c>
      <c r="L18" s="50">
        <f>SUM(L14:L17)+L10</f>
        <v>0</v>
      </c>
      <c r="M18" s="107">
        <f>SUM(M14:M17)+M10</f>
        <v>280</v>
      </c>
      <c r="N18" s="116" t="s">
        <v>320</v>
      </c>
    </row>
    <row r="19" spans="1:14" s="60" customFormat="1" ht="25.5" customHeight="1">
      <c r="A19" s="155">
        <v>2</v>
      </c>
      <c r="B19" s="177" t="s">
        <v>215</v>
      </c>
      <c r="C19" s="177" t="s">
        <v>215</v>
      </c>
      <c r="D19" s="164" t="s">
        <v>6</v>
      </c>
      <c r="E19" s="177" t="s">
        <v>310</v>
      </c>
      <c r="F19" s="164" t="s">
        <v>319</v>
      </c>
      <c r="G19" s="168"/>
      <c r="H19" s="34" t="s">
        <v>118</v>
      </c>
      <c r="I19" s="129">
        <v>0</v>
      </c>
      <c r="J19" s="123">
        <v>0</v>
      </c>
      <c r="K19" s="44">
        <v>194</v>
      </c>
      <c r="L19" s="40">
        <v>0</v>
      </c>
      <c r="M19" s="104">
        <f>SUM(J19:L19)</f>
        <v>194</v>
      </c>
      <c r="N19" s="114">
        <v>801</v>
      </c>
    </row>
    <row r="20" spans="1:14" s="60" customFormat="1" ht="25.5" customHeight="1">
      <c r="A20" s="156"/>
      <c r="B20" s="178"/>
      <c r="C20" s="178"/>
      <c r="D20" s="165"/>
      <c r="E20" s="178"/>
      <c r="F20" s="165"/>
      <c r="G20" s="169"/>
      <c r="H20" s="35" t="s">
        <v>252</v>
      </c>
      <c r="I20" s="41"/>
      <c r="J20" s="124"/>
      <c r="K20" s="45"/>
      <c r="L20" s="33"/>
      <c r="M20" s="105" t="s">
        <v>180</v>
      </c>
      <c r="N20" s="109" t="s">
        <v>320</v>
      </c>
    </row>
    <row r="21" spans="1:14" s="60" customFormat="1" ht="25.5" customHeight="1">
      <c r="A21" s="156"/>
      <c r="B21" s="178"/>
      <c r="C21" s="178"/>
      <c r="D21" s="165"/>
      <c r="E21" s="178"/>
      <c r="F21" s="165"/>
      <c r="G21" s="169"/>
      <c r="H21" s="35" t="s">
        <v>253</v>
      </c>
      <c r="I21" s="41">
        <v>0</v>
      </c>
      <c r="J21" s="45">
        <f>J19-J22</f>
        <v>0</v>
      </c>
      <c r="K21" s="45">
        <f>K19-K22</f>
        <v>19.400000000000006</v>
      </c>
      <c r="L21" s="41">
        <f>L19-L22</f>
        <v>0</v>
      </c>
      <c r="M21" s="105">
        <f aca="true" t="shared" si="1" ref="M21:M26">SUM(J21:L21)</f>
        <v>19.400000000000006</v>
      </c>
      <c r="N21" s="109">
        <v>801</v>
      </c>
    </row>
    <row r="22" spans="1:14" s="60" customFormat="1" ht="25.5" customHeight="1">
      <c r="A22" s="156"/>
      <c r="B22" s="178"/>
      <c r="C22" s="178"/>
      <c r="D22" s="165"/>
      <c r="E22" s="178"/>
      <c r="F22" s="165"/>
      <c r="G22" s="169"/>
      <c r="H22" s="39" t="s">
        <v>309</v>
      </c>
      <c r="I22" s="130">
        <v>0</v>
      </c>
      <c r="J22" s="124">
        <v>0</v>
      </c>
      <c r="K22" s="45">
        <v>174.6</v>
      </c>
      <c r="L22" s="33">
        <v>0</v>
      </c>
      <c r="M22" s="105">
        <f t="shared" si="1"/>
        <v>174.6</v>
      </c>
      <c r="N22" s="109">
        <v>801</v>
      </c>
    </row>
    <row r="23" spans="1:14" s="60" customFormat="1" ht="25.5" customHeight="1">
      <c r="A23" s="156"/>
      <c r="B23" s="178"/>
      <c r="C23" s="178"/>
      <c r="D23" s="166"/>
      <c r="E23" s="178"/>
      <c r="F23" s="166"/>
      <c r="G23" s="169"/>
      <c r="H23" s="35" t="s">
        <v>199</v>
      </c>
      <c r="I23" s="41">
        <v>0</v>
      </c>
      <c r="J23" s="124">
        <v>0</v>
      </c>
      <c r="K23" s="45">
        <v>0</v>
      </c>
      <c r="L23" s="33">
        <v>0</v>
      </c>
      <c r="M23" s="105">
        <f t="shared" si="1"/>
        <v>0</v>
      </c>
      <c r="N23" s="109" t="s">
        <v>320</v>
      </c>
    </row>
    <row r="24" spans="1:14" s="60" customFormat="1" ht="25.5" customHeight="1">
      <c r="A24" s="156"/>
      <c r="B24" s="178"/>
      <c r="C24" s="178"/>
      <c r="D24" s="166"/>
      <c r="E24" s="178"/>
      <c r="F24" s="166"/>
      <c r="G24" s="169"/>
      <c r="H24" s="35" t="s">
        <v>200</v>
      </c>
      <c r="I24" s="41">
        <v>0</v>
      </c>
      <c r="J24" s="124">
        <v>0</v>
      </c>
      <c r="K24" s="45">
        <v>0</v>
      </c>
      <c r="L24" s="33">
        <v>0</v>
      </c>
      <c r="M24" s="105">
        <f t="shared" si="1"/>
        <v>0</v>
      </c>
      <c r="N24" s="109" t="s">
        <v>320</v>
      </c>
    </row>
    <row r="25" spans="1:14" s="60" customFormat="1" ht="25.5" customHeight="1">
      <c r="A25" s="156"/>
      <c r="B25" s="178"/>
      <c r="C25" s="178"/>
      <c r="D25" s="166"/>
      <c r="E25" s="178"/>
      <c r="F25" s="166"/>
      <c r="G25" s="169"/>
      <c r="H25" s="35" t="s">
        <v>201</v>
      </c>
      <c r="I25" s="41">
        <v>0</v>
      </c>
      <c r="J25" s="124">
        <v>0</v>
      </c>
      <c r="K25" s="45">
        <v>0</v>
      </c>
      <c r="L25" s="33">
        <v>0</v>
      </c>
      <c r="M25" s="105">
        <f t="shared" si="1"/>
        <v>0</v>
      </c>
      <c r="N25" s="109" t="s">
        <v>320</v>
      </c>
    </row>
    <row r="26" spans="1:14" s="60" customFormat="1" ht="25.5" customHeight="1" thickBot="1">
      <c r="A26" s="156"/>
      <c r="B26" s="178"/>
      <c r="C26" s="178"/>
      <c r="D26" s="166"/>
      <c r="E26" s="178"/>
      <c r="F26" s="166"/>
      <c r="G26" s="169"/>
      <c r="H26" s="36" t="s">
        <v>198</v>
      </c>
      <c r="I26" s="131">
        <v>0</v>
      </c>
      <c r="J26" s="125">
        <v>0</v>
      </c>
      <c r="K26" s="49">
        <v>0</v>
      </c>
      <c r="L26" s="32">
        <v>0</v>
      </c>
      <c r="M26" s="106">
        <f t="shared" si="1"/>
        <v>0</v>
      </c>
      <c r="N26" s="115" t="s">
        <v>320</v>
      </c>
    </row>
    <row r="27" spans="1:14" s="60" customFormat="1" ht="25.5" customHeight="1" thickBot="1">
      <c r="A27" s="157"/>
      <c r="B27" s="179"/>
      <c r="C27" s="179"/>
      <c r="D27" s="172"/>
      <c r="E27" s="179"/>
      <c r="F27" s="172"/>
      <c r="G27" s="170"/>
      <c r="H27" s="37" t="s">
        <v>9</v>
      </c>
      <c r="I27" s="50">
        <v>0</v>
      </c>
      <c r="J27" s="51">
        <f>SUM(J23:J26)+J19</f>
        <v>0</v>
      </c>
      <c r="K27" s="51">
        <f>SUM(K23:K26)+K19</f>
        <v>194</v>
      </c>
      <c r="L27" s="50">
        <f>SUM(L23:L26)+L19</f>
        <v>0</v>
      </c>
      <c r="M27" s="107">
        <f>SUM(M23:M26)+M19</f>
        <v>194</v>
      </c>
      <c r="N27" s="116" t="s">
        <v>320</v>
      </c>
    </row>
    <row r="28" spans="1:14" s="60" customFormat="1" ht="25.5" customHeight="1">
      <c r="A28" s="155">
        <v>3</v>
      </c>
      <c r="B28" s="177" t="s">
        <v>216</v>
      </c>
      <c r="C28" s="177" t="s">
        <v>216</v>
      </c>
      <c r="D28" s="164" t="s">
        <v>6</v>
      </c>
      <c r="E28" s="177" t="s">
        <v>219</v>
      </c>
      <c r="F28" s="164" t="s">
        <v>319</v>
      </c>
      <c r="G28" s="168"/>
      <c r="H28" s="34" t="s">
        <v>118</v>
      </c>
      <c r="I28" s="129">
        <v>0</v>
      </c>
      <c r="J28" s="123">
        <v>0</v>
      </c>
      <c r="K28" s="44">
        <v>281</v>
      </c>
      <c r="L28" s="40">
        <v>0</v>
      </c>
      <c r="M28" s="104">
        <f>SUM(J28:L28)</f>
        <v>281</v>
      </c>
      <c r="N28" s="114">
        <v>801</v>
      </c>
    </row>
    <row r="29" spans="1:14" s="60" customFormat="1" ht="25.5" customHeight="1">
      <c r="A29" s="156"/>
      <c r="B29" s="178"/>
      <c r="C29" s="178"/>
      <c r="D29" s="165"/>
      <c r="E29" s="178"/>
      <c r="F29" s="165"/>
      <c r="G29" s="169"/>
      <c r="H29" s="35" t="s">
        <v>252</v>
      </c>
      <c r="I29" s="41"/>
      <c r="J29" s="124"/>
      <c r="K29" s="45"/>
      <c r="L29" s="33"/>
      <c r="M29" s="105" t="s">
        <v>180</v>
      </c>
      <c r="N29" s="109"/>
    </row>
    <row r="30" spans="1:14" s="60" customFormat="1" ht="25.5" customHeight="1">
      <c r="A30" s="156"/>
      <c r="B30" s="178"/>
      <c r="C30" s="178"/>
      <c r="D30" s="165"/>
      <c r="E30" s="178"/>
      <c r="F30" s="165"/>
      <c r="G30" s="169"/>
      <c r="H30" s="35" t="s">
        <v>253</v>
      </c>
      <c r="I30" s="41">
        <v>0</v>
      </c>
      <c r="J30" s="45">
        <f>J28-J31</f>
        <v>0</v>
      </c>
      <c r="K30" s="45">
        <f>K28-K31</f>
        <v>28.099999999999994</v>
      </c>
      <c r="L30" s="41">
        <f>L28-L31</f>
        <v>0</v>
      </c>
      <c r="M30" s="105">
        <f aca="true" t="shared" si="2" ref="M30:M35">SUM(J30:L30)</f>
        <v>28.099999999999994</v>
      </c>
      <c r="N30" s="109">
        <v>801</v>
      </c>
    </row>
    <row r="31" spans="1:14" s="60" customFormat="1" ht="25.5" customHeight="1">
      <c r="A31" s="156"/>
      <c r="B31" s="178"/>
      <c r="C31" s="178"/>
      <c r="D31" s="165"/>
      <c r="E31" s="178"/>
      <c r="F31" s="165"/>
      <c r="G31" s="169"/>
      <c r="H31" s="39" t="s">
        <v>309</v>
      </c>
      <c r="I31" s="130">
        <v>0</v>
      </c>
      <c r="J31" s="124">
        <v>0</v>
      </c>
      <c r="K31" s="45">
        <v>252.9</v>
      </c>
      <c r="L31" s="33">
        <v>0</v>
      </c>
      <c r="M31" s="105">
        <f t="shared" si="2"/>
        <v>252.9</v>
      </c>
      <c r="N31" s="109">
        <v>801</v>
      </c>
    </row>
    <row r="32" spans="1:14" s="60" customFormat="1" ht="25.5" customHeight="1">
      <c r="A32" s="156"/>
      <c r="B32" s="178"/>
      <c r="C32" s="178"/>
      <c r="D32" s="166"/>
      <c r="E32" s="178"/>
      <c r="F32" s="166"/>
      <c r="G32" s="169"/>
      <c r="H32" s="35" t="s">
        <v>199</v>
      </c>
      <c r="I32" s="41">
        <v>0</v>
      </c>
      <c r="J32" s="124">
        <v>0</v>
      </c>
      <c r="K32" s="45">
        <v>0</v>
      </c>
      <c r="L32" s="33">
        <v>0</v>
      </c>
      <c r="M32" s="105">
        <f t="shared" si="2"/>
        <v>0</v>
      </c>
      <c r="N32" s="109" t="s">
        <v>320</v>
      </c>
    </row>
    <row r="33" spans="1:14" s="60" customFormat="1" ht="25.5" customHeight="1">
      <c r="A33" s="156"/>
      <c r="B33" s="178"/>
      <c r="C33" s="178"/>
      <c r="D33" s="166"/>
      <c r="E33" s="178"/>
      <c r="F33" s="166"/>
      <c r="G33" s="169"/>
      <c r="H33" s="35" t="s">
        <v>200</v>
      </c>
      <c r="I33" s="41">
        <v>0</v>
      </c>
      <c r="J33" s="124">
        <v>0</v>
      </c>
      <c r="K33" s="45">
        <v>0</v>
      </c>
      <c r="L33" s="33">
        <v>0</v>
      </c>
      <c r="M33" s="105">
        <f t="shared" si="2"/>
        <v>0</v>
      </c>
      <c r="N33" s="109" t="s">
        <v>320</v>
      </c>
    </row>
    <row r="34" spans="1:14" s="60" customFormat="1" ht="25.5" customHeight="1">
      <c r="A34" s="156"/>
      <c r="B34" s="178"/>
      <c r="C34" s="178"/>
      <c r="D34" s="166"/>
      <c r="E34" s="178"/>
      <c r="F34" s="166"/>
      <c r="G34" s="169"/>
      <c r="H34" s="35" t="s">
        <v>201</v>
      </c>
      <c r="I34" s="41">
        <v>0</v>
      </c>
      <c r="J34" s="124">
        <v>0</v>
      </c>
      <c r="K34" s="45">
        <v>0</v>
      </c>
      <c r="L34" s="33">
        <v>0</v>
      </c>
      <c r="M34" s="105">
        <f t="shared" si="2"/>
        <v>0</v>
      </c>
      <c r="N34" s="109" t="s">
        <v>320</v>
      </c>
    </row>
    <row r="35" spans="1:14" s="60" customFormat="1" ht="25.5" customHeight="1" thickBot="1">
      <c r="A35" s="156"/>
      <c r="B35" s="178"/>
      <c r="C35" s="178"/>
      <c r="D35" s="166"/>
      <c r="E35" s="178"/>
      <c r="F35" s="166"/>
      <c r="G35" s="169"/>
      <c r="H35" s="36" t="s">
        <v>198</v>
      </c>
      <c r="I35" s="131">
        <v>0</v>
      </c>
      <c r="J35" s="125">
        <v>0</v>
      </c>
      <c r="K35" s="49">
        <v>0</v>
      </c>
      <c r="L35" s="32">
        <v>0</v>
      </c>
      <c r="M35" s="106">
        <f t="shared" si="2"/>
        <v>0</v>
      </c>
      <c r="N35" s="115" t="s">
        <v>320</v>
      </c>
    </row>
    <row r="36" spans="1:14" s="60" customFormat="1" ht="25.5" customHeight="1" thickBot="1">
      <c r="A36" s="157"/>
      <c r="B36" s="179"/>
      <c r="C36" s="179"/>
      <c r="D36" s="172"/>
      <c r="E36" s="179"/>
      <c r="F36" s="172"/>
      <c r="G36" s="170"/>
      <c r="H36" s="37" t="s">
        <v>9</v>
      </c>
      <c r="I36" s="50">
        <v>0</v>
      </c>
      <c r="J36" s="51">
        <f>SUM(J32:J35)+J28</f>
        <v>0</v>
      </c>
      <c r="K36" s="51">
        <f>SUM(K32:K35)+K28</f>
        <v>281</v>
      </c>
      <c r="L36" s="50">
        <f>SUM(L32:L35)+L28</f>
        <v>0</v>
      </c>
      <c r="M36" s="107">
        <f>SUM(M32:M35)+M28</f>
        <v>281</v>
      </c>
      <c r="N36" s="116" t="s">
        <v>320</v>
      </c>
    </row>
    <row r="37" spans="1:14" s="60" customFormat="1" ht="25.5" customHeight="1">
      <c r="A37" s="155">
        <v>4</v>
      </c>
      <c r="B37" s="177" t="s">
        <v>217</v>
      </c>
      <c r="C37" s="177" t="s">
        <v>217</v>
      </c>
      <c r="D37" s="164" t="s">
        <v>6</v>
      </c>
      <c r="E37" s="177" t="s">
        <v>218</v>
      </c>
      <c r="F37" s="164" t="s">
        <v>319</v>
      </c>
      <c r="G37" s="168"/>
      <c r="H37" s="34" t="s">
        <v>118</v>
      </c>
      <c r="I37" s="129">
        <v>0</v>
      </c>
      <c r="J37" s="123">
        <v>0</v>
      </c>
      <c r="K37" s="46">
        <v>0</v>
      </c>
      <c r="L37" s="40">
        <v>56</v>
      </c>
      <c r="M37" s="104">
        <f>SUM(J37:L37)</f>
        <v>56</v>
      </c>
      <c r="N37" s="114">
        <v>801</v>
      </c>
    </row>
    <row r="38" spans="1:14" s="60" customFormat="1" ht="25.5" customHeight="1">
      <c r="A38" s="156"/>
      <c r="B38" s="178"/>
      <c r="C38" s="178"/>
      <c r="D38" s="165"/>
      <c r="E38" s="178"/>
      <c r="F38" s="165"/>
      <c r="G38" s="169"/>
      <c r="H38" s="35" t="s">
        <v>252</v>
      </c>
      <c r="I38" s="41" t="s">
        <v>180</v>
      </c>
      <c r="J38" s="124"/>
      <c r="K38" s="45"/>
      <c r="L38" s="33"/>
      <c r="M38" s="105" t="s">
        <v>180</v>
      </c>
      <c r="N38" s="109" t="s">
        <v>320</v>
      </c>
    </row>
    <row r="39" spans="1:14" s="60" customFormat="1" ht="25.5" customHeight="1">
      <c r="A39" s="156"/>
      <c r="B39" s="178"/>
      <c r="C39" s="178"/>
      <c r="D39" s="165"/>
      <c r="E39" s="178"/>
      <c r="F39" s="165"/>
      <c r="G39" s="169"/>
      <c r="H39" s="35" t="s">
        <v>253</v>
      </c>
      <c r="I39" s="41">
        <v>0</v>
      </c>
      <c r="J39" s="45">
        <f>J37-J40</f>
        <v>0</v>
      </c>
      <c r="K39" s="45">
        <f>K37-K40</f>
        <v>0</v>
      </c>
      <c r="L39" s="41">
        <f>L37-L40</f>
        <v>56</v>
      </c>
      <c r="M39" s="105">
        <f aca="true" t="shared" si="3" ref="M39:M44">SUM(J39:L39)</f>
        <v>56</v>
      </c>
      <c r="N39" s="109">
        <v>801</v>
      </c>
    </row>
    <row r="40" spans="1:14" s="60" customFormat="1" ht="25.5" customHeight="1">
      <c r="A40" s="156"/>
      <c r="B40" s="178"/>
      <c r="C40" s="178"/>
      <c r="D40" s="165"/>
      <c r="E40" s="178"/>
      <c r="F40" s="165"/>
      <c r="G40" s="169"/>
      <c r="H40" s="39" t="s">
        <v>254</v>
      </c>
      <c r="I40" s="130">
        <v>0</v>
      </c>
      <c r="J40" s="124">
        <v>0</v>
      </c>
      <c r="K40" s="45">
        <v>0</v>
      </c>
      <c r="L40" s="33">
        <v>0</v>
      </c>
      <c r="M40" s="105">
        <f t="shared" si="3"/>
        <v>0</v>
      </c>
      <c r="N40" s="109" t="s">
        <v>320</v>
      </c>
    </row>
    <row r="41" spans="1:14" s="60" customFormat="1" ht="25.5" customHeight="1">
      <c r="A41" s="156"/>
      <c r="B41" s="178"/>
      <c r="C41" s="178"/>
      <c r="D41" s="166"/>
      <c r="E41" s="178"/>
      <c r="F41" s="166"/>
      <c r="G41" s="169"/>
      <c r="H41" s="35" t="s">
        <v>199</v>
      </c>
      <c r="I41" s="41">
        <v>0</v>
      </c>
      <c r="J41" s="124">
        <v>0</v>
      </c>
      <c r="K41" s="45">
        <v>0</v>
      </c>
      <c r="L41" s="33">
        <v>0</v>
      </c>
      <c r="M41" s="105">
        <f t="shared" si="3"/>
        <v>0</v>
      </c>
      <c r="N41" s="109" t="s">
        <v>320</v>
      </c>
    </row>
    <row r="42" spans="1:14" s="60" customFormat="1" ht="25.5" customHeight="1">
      <c r="A42" s="156"/>
      <c r="B42" s="178"/>
      <c r="C42" s="178"/>
      <c r="D42" s="166"/>
      <c r="E42" s="178"/>
      <c r="F42" s="166"/>
      <c r="G42" s="169"/>
      <c r="H42" s="35" t="s">
        <v>200</v>
      </c>
      <c r="I42" s="41">
        <v>0</v>
      </c>
      <c r="J42" s="124">
        <v>0</v>
      </c>
      <c r="K42" s="45">
        <v>0</v>
      </c>
      <c r="L42" s="33">
        <v>0</v>
      </c>
      <c r="M42" s="105">
        <f t="shared" si="3"/>
        <v>0</v>
      </c>
      <c r="N42" s="109" t="s">
        <v>320</v>
      </c>
    </row>
    <row r="43" spans="1:14" s="60" customFormat="1" ht="25.5" customHeight="1">
      <c r="A43" s="156"/>
      <c r="B43" s="178"/>
      <c r="C43" s="178"/>
      <c r="D43" s="166"/>
      <c r="E43" s="178"/>
      <c r="F43" s="166"/>
      <c r="G43" s="169"/>
      <c r="H43" s="35" t="s">
        <v>201</v>
      </c>
      <c r="I43" s="41">
        <v>0</v>
      </c>
      <c r="J43" s="124">
        <v>0</v>
      </c>
      <c r="K43" s="45">
        <v>0</v>
      </c>
      <c r="L43" s="33">
        <v>0</v>
      </c>
      <c r="M43" s="105">
        <f t="shared" si="3"/>
        <v>0</v>
      </c>
      <c r="N43" s="109" t="s">
        <v>320</v>
      </c>
    </row>
    <row r="44" spans="1:14" s="60" customFormat="1" ht="25.5" customHeight="1" thickBot="1">
      <c r="A44" s="156"/>
      <c r="B44" s="178"/>
      <c r="C44" s="178"/>
      <c r="D44" s="166"/>
      <c r="E44" s="178"/>
      <c r="F44" s="166"/>
      <c r="G44" s="169"/>
      <c r="H44" s="36" t="s">
        <v>198</v>
      </c>
      <c r="I44" s="131">
        <v>0</v>
      </c>
      <c r="J44" s="125">
        <v>0</v>
      </c>
      <c r="K44" s="49">
        <v>0</v>
      </c>
      <c r="L44" s="32">
        <v>0</v>
      </c>
      <c r="M44" s="106">
        <f t="shared" si="3"/>
        <v>0</v>
      </c>
      <c r="N44" s="115" t="s">
        <v>320</v>
      </c>
    </row>
    <row r="45" spans="1:14" s="60" customFormat="1" ht="25.5" customHeight="1" thickBot="1">
      <c r="A45" s="157"/>
      <c r="B45" s="179"/>
      <c r="C45" s="179"/>
      <c r="D45" s="172"/>
      <c r="E45" s="179"/>
      <c r="F45" s="172"/>
      <c r="G45" s="170"/>
      <c r="H45" s="37" t="s">
        <v>9</v>
      </c>
      <c r="I45" s="50">
        <v>0</v>
      </c>
      <c r="J45" s="51">
        <f>SUM(J41:J44)+J37</f>
        <v>0</v>
      </c>
      <c r="K45" s="51">
        <f>SUM(K41:K44)+K37</f>
        <v>0</v>
      </c>
      <c r="L45" s="50">
        <f>SUM(L41:L44)+L37</f>
        <v>56</v>
      </c>
      <c r="M45" s="107">
        <f>SUM(M41:M44)+M37</f>
        <v>56</v>
      </c>
      <c r="N45" s="116" t="s">
        <v>320</v>
      </c>
    </row>
    <row r="46" spans="1:14" s="60" customFormat="1" ht="25.5" customHeight="1">
      <c r="A46" s="155">
        <v>5</v>
      </c>
      <c r="B46" s="177" t="s">
        <v>220</v>
      </c>
      <c r="C46" s="177" t="s">
        <v>220</v>
      </c>
      <c r="D46" s="164" t="s">
        <v>6</v>
      </c>
      <c r="E46" s="177" t="s">
        <v>221</v>
      </c>
      <c r="F46" s="164" t="s">
        <v>319</v>
      </c>
      <c r="G46" s="168"/>
      <c r="H46" s="34" t="s">
        <v>118</v>
      </c>
      <c r="I46" s="129">
        <v>0</v>
      </c>
      <c r="J46" s="123">
        <v>0</v>
      </c>
      <c r="K46" s="46">
        <v>0</v>
      </c>
      <c r="L46" s="40">
        <v>50</v>
      </c>
      <c r="M46" s="104">
        <f>SUM(J46:L46)</f>
        <v>50</v>
      </c>
      <c r="N46" s="114">
        <v>801</v>
      </c>
    </row>
    <row r="47" spans="1:14" s="60" customFormat="1" ht="25.5" customHeight="1">
      <c r="A47" s="156"/>
      <c r="B47" s="178"/>
      <c r="C47" s="178"/>
      <c r="D47" s="165"/>
      <c r="E47" s="178"/>
      <c r="F47" s="165"/>
      <c r="G47" s="169"/>
      <c r="H47" s="35" t="s">
        <v>252</v>
      </c>
      <c r="I47" s="41" t="s">
        <v>180</v>
      </c>
      <c r="J47" s="124"/>
      <c r="K47" s="45"/>
      <c r="L47" s="33"/>
      <c r="M47" s="105" t="s">
        <v>180</v>
      </c>
      <c r="N47" s="109" t="s">
        <v>320</v>
      </c>
    </row>
    <row r="48" spans="1:14" s="60" customFormat="1" ht="25.5" customHeight="1">
      <c r="A48" s="156"/>
      <c r="B48" s="178"/>
      <c r="C48" s="178"/>
      <c r="D48" s="165"/>
      <c r="E48" s="178"/>
      <c r="F48" s="165"/>
      <c r="G48" s="169"/>
      <c r="H48" s="35" t="s">
        <v>253</v>
      </c>
      <c r="I48" s="41">
        <v>0</v>
      </c>
      <c r="J48" s="45">
        <f>J46-J49</f>
        <v>0</v>
      </c>
      <c r="K48" s="45">
        <f>K46-K49</f>
        <v>0</v>
      </c>
      <c r="L48" s="41">
        <f>L46-L49</f>
        <v>50</v>
      </c>
      <c r="M48" s="105">
        <f aca="true" t="shared" si="4" ref="M48:M53">SUM(J48:L48)</f>
        <v>50</v>
      </c>
      <c r="N48" s="109">
        <v>801</v>
      </c>
    </row>
    <row r="49" spans="1:14" s="60" customFormat="1" ht="25.5" customHeight="1">
      <c r="A49" s="156"/>
      <c r="B49" s="178"/>
      <c r="C49" s="178"/>
      <c r="D49" s="165"/>
      <c r="E49" s="178"/>
      <c r="F49" s="165"/>
      <c r="G49" s="169"/>
      <c r="H49" s="39" t="s">
        <v>254</v>
      </c>
      <c r="I49" s="130">
        <v>0</v>
      </c>
      <c r="J49" s="124">
        <v>0</v>
      </c>
      <c r="K49" s="45">
        <v>0</v>
      </c>
      <c r="L49" s="33">
        <v>0</v>
      </c>
      <c r="M49" s="105">
        <f t="shared" si="4"/>
        <v>0</v>
      </c>
      <c r="N49" s="109" t="s">
        <v>320</v>
      </c>
    </row>
    <row r="50" spans="1:14" s="60" customFormat="1" ht="25.5" customHeight="1">
      <c r="A50" s="156"/>
      <c r="B50" s="178"/>
      <c r="C50" s="178"/>
      <c r="D50" s="166"/>
      <c r="E50" s="178"/>
      <c r="F50" s="166"/>
      <c r="G50" s="169"/>
      <c r="H50" s="35" t="s">
        <v>256</v>
      </c>
      <c r="I50" s="41">
        <v>0</v>
      </c>
      <c r="J50" s="124">
        <v>0</v>
      </c>
      <c r="K50" s="45">
        <v>0</v>
      </c>
      <c r="L50" s="33">
        <v>0</v>
      </c>
      <c r="M50" s="105">
        <f t="shared" si="4"/>
        <v>0</v>
      </c>
      <c r="N50" s="109" t="s">
        <v>320</v>
      </c>
    </row>
    <row r="51" spans="1:14" s="60" customFormat="1" ht="25.5" customHeight="1">
      <c r="A51" s="156"/>
      <c r="B51" s="178"/>
      <c r="C51" s="178"/>
      <c r="D51" s="166"/>
      <c r="E51" s="178"/>
      <c r="F51" s="166"/>
      <c r="G51" s="169"/>
      <c r="H51" s="35" t="s">
        <v>200</v>
      </c>
      <c r="I51" s="41">
        <v>0</v>
      </c>
      <c r="J51" s="124">
        <v>0</v>
      </c>
      <c r="K51" s="45">
        <v>0</v>
      </c>
      <c r="L51" s="33">
        <v>0</v>
      </c>
      <c r="M51" s="105">
        <f t="shared" si="4"/>
        <v>0</v>
      </c>
      <c r="N51" s="109" t="s">
        <v>320</v>
      </c>
    </row>
    <row r="52" spans="1:14" s="60" customFormat="1" ht="25.5" customHeight="1">
      <c r="A52" s="156"/>
      <c r="B52" s="178"/>
      <c r="C52" s="178"/>
      <c r="D52" s="166"/>
      <c r="E52" s="178"/>
      <c r="F52" s="166"/>
      <c r="G52" s="169"/>
      <c r="H52" s="35" t="s">
        <v>201</v>
      </c>
      <c r="I52" s="41">
        <v>0</v>
      </c>
      <c r="J52" s="124">
        <v>0</v>
      </c>
      <c r="K52" s="45">
        <v>0</v>
      </c>
      <c r="L52" s="33">
        <v>0</v>
      </c>
      <c r="M52" s="105">
        <f t="shared" si="4"/>
        <v>0</v>
      </c>
      <c r="N52" s="109" t="s">
        <v>320</v>
      </c>
    </row>
    <row r="53" spans="1:14" s="60" customFormat="1" ht="25.5" customHeight="1" thickBot="1">
      <c r="A53" s="156"/>
      <c r="B53" s="178"/>
      <c r="C53" s="178"/>
      <c r="D53" s="166"/>
      <c r="E53" s="178"/>
      <c r="F53" s="166"/>
      <c r="G53" s="169"/>
      <c r="H53" s="36" t="s">
        <v>198</v>
      </c>
      <c r="I53" s="131">
        <v>0</v>
      </c>
      <c r="J53" s="125">
        <v>0</v>
      </c>
      <c r="K53" s="49">
        <v>0</v>
      </c>
      <c r="L53" s="32">
        <v>0</v>
      </c>
      <c r="M53" s="106">
        <f t="shared" si="4"/>
        <v>0</v>
      </c>
      <c r="N53" s="115" t="s">
        <v>320</v>
      </c>
    </row>
    <row r="54" spans="1:14" s="60" customFormat="1" ht="25.5" customHeight="1" thickBot="1">
      <c r="A54" s="157"/>
      <c r="B54" s="179"/>
      <c r="C54" s="179"/>
      <c r="D54" s="172"/>
      <c r="E54" s="179"/>
      <c r="F54" s="172"/>
      <c r="G54" s="170"/>
      <c r="H54" s="37" t="s">
        <v>9</v>
      </c>
      <c r="I54" s="50">
        <v>0</v>
      </c>
      <c r="J54" s="51">
        <f>SUM(J50:J53)+J46</f>
        <v>0</v>
      </c>
      <c r="K54" s="51">
        <f>SUM(K50:K53)+K46</f>
        <v>0</v>
      </c>
      <c r="L54" s="50">
        <f>SUM(L50:L53)+L46</f>
        <v>50</v>
      </c>
      <c r="M54" s="107">
        <f>SUM(M50:M53)+M46</f>
        <v>50</v>
      </c>
      <c r="N54" s="116" t="s">
        <v>320</v>
      </c>
    </row>
    <row r="55" spans="1:14" s="60" customFormat="1" ht="25.5" customHeight="1">
      <c r="A55" s="155">
        <v>6</v>
      </c>
      <c r="B55" s="173" t="s">
        <v>227</v>
      </c>
      <c r="C55" s="173" t="s">
        <v>227</v>
      </c>
      <c r="D55" s="164" t="s">
        <v>6</v>
      </c>
      <c r="E55" s="173" t="s">
        <v>226</v>
      </c>
      <c r="F55" s="164" t="s">
        <v>228</v>
      </c>
      <c r="G55" s="173" t="s">
        <v>180</v>
      </c>
      <c r="H55" s="34" t="s">
        <v>118</v>
      </c>
      <c r="I55" s="129">
        <v>0</v>
      </c>
      <c r="J55" s="123">
        <v>0</v>
      </c>
      <c r="K55" s="44">
        <v>3</v>
      </c>
      <c r="L55" s="40">
        <v>0</v>
      </c>
      <c r="M55" s="104">
        <f>SUM(J55:L55)</f>
        <v>3</v>
      </c>
      <c r="N55" s="114">
        <v>801</v>
      </c>
    </row>
    <row r="56" spans="1:14" s="60" customFormat="1" ht="25.5" customHeight="1">
      <c r="A56" s="156"/>
      <c r="B56" s="176"/>
      <c r="C56" s="176"/>
      <c r="D56" s="165"/>
      <c r="E56" s="176"/>
      <c r="F56" s="165"/>
      <c r="G56" s="174"/>
      <c r="H56" s="35" t="s">
        <v>252</v>
      </c>
      <c r="I56" s="41"/>
      <c r="J56" s="124"/>
      <c r="K56" s="45"/>
      <c r="L56" s="33"/>
      <c r="M56" s="105" t="s">
        <v>180</v>
      </c>
      <c r="N56" s="109" t="s">
        <v>320</v>
      </c>
    </row>
    <row r="57" spans="1:14" s="60" customFormat="1" ht="25.5" customHeight="1">
      <c r="A57" s="156"/>
      <c r="B57" s="176"/>
      <c r="C57" s="176"/>
      <c r="D57" s="165"/>
      <c r="E57" s="176"/>
      <c r="F57" s="165"/>
      <c r="G57" s="174"/>
      <c r="H57" s="35" t="s">
        <v>253</v>
      </c>
      <c r="I57" s="41">
        <v>0</v>
      </c>
      <c r="J57" s="45">
        <f>J55-J58</f>
        <v>0</v>
      </c>
      <c r="K57" s="45">
        <f>K55-K58</f>
        <v>3</v>
      </c>
      <c r="L57" s="41">
        <f>L55-L58</f>
        <v>0</v>
      </c>
      <c r="M57" s="105">
        <f aca="true" t="shared" si="5" ref="M57:M62">SUM(J57:L57)</f>
        <v>3</v>
      </c>
      <c r="N57" s="109">
        <v>801</v>
      </c>
    </row>
    <row r="58" spans="1:14" s="60" customFormat="1" ht="25.5" customHeight="1">
      <c r="A58" s="156"/>
      <c r="B58" s="176"/>
      <c r="C58" s="176"/>
      <c r="D58" s="165"/>
      <c r="E58" s="176"/>
      <c r="F58" s="165"/>
      <c r="G58" s="174"/>
      <c r="H58" s="39" t="s">
        <v>254</v>
      </c>
      <c r="I58" s="130">
        <v>0</v>
      </c>
      <c r="J58" s="124">
        <v>0</v>
      </c>
      <c r="K58" s="45">
        <v>0</v>
      </c>
      <c r="L58" s="33">
        <v>0</v>
      </c>
      <c r="M58" s="105">
        <f t="shared" si="5"/>
        <v>0</v>
      </c>
      <c r="N58" s="109" t="s">
        <v>320</v>
      </c>
    </row>
    <row r="59" spans="1:14" s="60" customFormat="1" ht="25.5" customHeight="1">
      <c r="A59" s="156"/>
      <c r="B59" s="174"/>
      <c r="C59" s="174"/>
      <c r="D59" s="166"/>
      <c r="E59" s="174"/>
      <c r="F59" s="166"/>
      <c r="G59" s="174"/>
      <c r="H59" s="35" t="s">
        <v>256</v>
      </c>
      <c r="I59" s="41">
        <v>0</v>
      </c>
      <c r="J59" s="124">
        <v>0</v>
      </c>
      <c r="K59" s="45">
        <v>0</v>
      </c>
      <c r="L59" s="33">
        <v>0</v>
      </c>
      <c r="M59" s="105">
        <f t="shared" si="5"/>
        <v>0</v>
      </c>
      <c r="N59" s="109" t="s">
        <v>320</v>
      </c>
    </row>
    <row r="60" spans="1:14" s="60" customFormat="1" ht="25.5" customHeight="1">
      <c r="A60" s="156"/>
      <c r="B60" s="174"/>
      <c r="C60" s="174"/>
      <c r="D60" s="166"/>
      <c r="E60" s="174"/>
      <c r="F60" s="166"/>
      <c r="G60" s="174"/>
      <c r="H60" s="35" t="s">
        <v>200</v>
      </c>
      <c r="I60" s="41">
        <v>0</v>
      </c>
      <c r="J60" s="124">
        <v>0</v>
      </c>
      <c r="K60" s="45">
        <v>0</v>
      </c>
      <c r="L60" s="33">
        <v>0</v>
      </c>
      <c r="M60" s="105">
        <f t="shared" si="5"/>
        <v>0</v>
      </c>
      <c r="N60" s="109" t="s">
        <v>320</v>
      </c>
    </row>
    <row r="61" spans="1:14" s="60" customFormat="1" ht="25.5" customHeight="1">
      <c r="A61" s="156"/>
      <c r="B61" s="174"/>
      <c r="C61" s="174"/>
      <c r="D61" s="166"/>
      <c r="E61" s="174"/>
      <c r="F61" s="166"/>
      <c r="G61" s="174"/>
      <c r="H61" s="35" t="s">
        <v>201</v>
      </c>
      <c r="I61" s="41">
        <v>0</v>
      </c>
      <c r="J61" s="124">
        <v>0</v>
      </c>
      <c r="K61" s="45">
        <v>0</v>
      </c>
      <c r="L61" s="33">
        <v>0</v>
      </c>
      <c r="M61" s="105">
        <f t="shared" si="5"/>
        <v>0</v>
      </c>
      <c r="N61" s="109" t="s">
        <v>320</v>
      </c>
    </row>
    <row r="62" spans="1:14" s="60" customFormat="1" ht="25.5" customHeight="1" thickBot="1">
      <c r="A62" s="156"/>
      <c r="B62" s="174"/>
      <c r="C62" s="174"/>
      <c r="D62" s="166"/>
      <c r="E62" s="174"/>
      <c r="F62" s="166"/>
      <c r="G62" s="174"/>
      <c r="H62" s="36" t="s">
        <v>198</v>
      </c>
      <c r="I62" s="131">
        <v>0</v>
      </c>
      <c r="J62" s="125">
        <v>0</v>
      </c>
      <c r="K62" s="49">
        <v>0</v>
      </c>
      <c r="L62" s="32">
        <v>0</v>
      </c>
      <c r="M62" s="106">
        <f t="shared" si="5"/>
        <v>0</v>
      </c>
      <c r="N62" s="115" t="s">
        <v>320</v>
      </c>
    </row>
    <row r="63" spans="1:14" s="60" customFormat="1" ht="25.5" customHeight="1" thickBot="1">
      <c r="A63" s="157"/>
      <c r="B63" s="175"/>
      <c r="C63" s="175"/>
      <c r="D63" s="172"/>
      <c r="E63" s="175"/>
      <c r="F63" s="172"/>
      <c r="G63" s="175"/>
      <c r="H63" s="37" t="s">
        <v>9</v>
      </c>
      <c r="I63" s="50">
        <v>0</v>
      </c>
      <c r="J63" s="51">
        <f>SUM(J59:J62)+J55</f>
        <v>0</v>
      </c>
      <c r="K63" s="51">
        <f>SUM(K59:K62)+K55</f>
        <v>3</v>
      </c>
      <c r="L63" s="50">
        <f>SUM(L59:L62)+L55</f>
        <v>0</v>
      </c>
      <c r="M63" s="107">
        <f>SUM(M59:M62)+M55</f>
        <v>3</v>
      </c>
      <c r="N63" s="116" t="s">
        <v>320</v>
      </c>
    </row>
    <row r="64" spans="1:14" s="60" customFormat="1" ht="25.5" customHeight="1">
      <c r="A64" s="155">
        <v>7</v>
      </c>
      <c r="B64" s="173" t="s">
        <v>229</v>
      </c>
      <c r="C64" s="173" t="s">
        <v>229</v>
      </c>
      <c r="D64" s="164" t="s">
        <v>6</v>
      </c>
      <c r="E64" s="173" t="s">
        <v>226</v>
      </c>
      <c r="F64" s="164" t="s">
        <v>230</v>
      </c>
      <c r="G64" s="173" t="s">
        <v>180</v>
      </c>
      <c r="H64" s="34" t="s">
        <v>118</v>
      </c>
      <c r="I64" s="129">
        <v>0</v>
      </c>
      <c r="J64" s="123">
        <v>0</v>
      </c>
      <c r="K64" s="44">
        <v>3.5</v>
      </c>
      <c r="L64" s="40">
        <v>0</v>
      </c>
      <c r="M64" s="104">
        <f>SUM(J64:L64)</f>
        <v>3.5</v>
      </c>
      <c r="N64" s="114">
        <v>854</v>
      </c>
    </row>
    <row r="65" spans="1:14" s="60" customFormat="1" ht="25.5" customHeight="1">
      <c r="A65" s="156"/>
      <c r="B65" s="176"/>
      <c r="C65" s="176"/>
      <c r="D65" s="165"/>
      <c r="E65" s="176"/>
      <c r="F65" s="165"/>
      <c r="G65" s="174"/>
      <c r="H65" s="35" t="s">
        <v>252</v>
      </c>
      <c r="I65" s="41" t="s">
        <v>180</v>
      </c>
      <c r="J65" s="124"/>
      <c r="K65" s="45"/>
      <c r="L65" s="33"/>
      <c r="M65" s="105" t="s">
        <v>180</v>
      </c>
      <c r="N65" s="109" t="s">
        <v>320</v>
      </c>
    </row>
    <row r="66" spans="1:14" s="60" customFormat="1" ht="25.5" customHeight="1">
      <c r="A66" s="156"/>
      <c r="B66" s="176"/>
      <c r="C66" s="176"/>
      <c r="D66" s="165"/>
      <c r="E66" s="176"/>
      <c r="F66" s="165"/>
      <c r="G66" s="174"/>
      <c r="H66" s="35" t="s">
        <v>253</v>
      </c>
      <c r="I66" s="41">
        <v>0</v>
      </c>
      <c r="J66" s="45">
        <f>J64-J67</f>
        <v>0</v>
      </c>
      <c r="K66" s="45">
        <f>K64-K67</f>
        <v>3.5</v>
      </c>
      <c r="L66" s="41">
        <f>L64-L67</f>
        <v>0</v>
      </c>
      <c r="M66" s="105">
        <f aca="true" t="shared" si="6" ref="M66:M71">SUM(J66:L66)</f>
        <v>3.5</v>
      </c>
      <c r="N66" s="109">
        <v>854</v>
      </c>
    </row>
    <row r="67" spans="1:14" s="60" customFormat="1" ht="25.5" customHeight="1">
      <c r="A67" s="156"/>
      <c r="B67" s="176"/>
      <c r="C67" s="176"/>
      <c r="D67" s="165"/>
      <c r="E67" s="176"/>
      <c r="F67" s="165"/>
      <c r="G67" s="174"/>
      <c r="H67" s="39" t="s">
        <v>254</v>
      </c>
      <c r="I67" s="130">
        <v>0</v>
      </c>
      <c r="J67" s="124">
        <v>0</v>
      </c>
      <c r="K67" s="45">
        <v>0</v>
      </c>
      <c r="L67" s="33">
        <v>0</v>
      </c>
      <c r="M67" s="105">
        <f t="shared" si="6"/>
        <v>0</v>
      </c>
      <c r="N67" s="109" t="s">
        <v>320</v>
      </c>
    </row>
    <row r="68" spans="1:14" s="60" customFormat="1" ht="25.5" customHeight="1">
      <c r="A68" s="156"/>
      <c r="B68" s="174"/>
      <c r="C68" s="174"/>
      <c r="D68" s="166"/>
      <c r="E68" s="174"/>
      <c r="F68" s="166"/>
      <c r="G68" s="174"/>
      <c r="H68" s="35" t="s">
        <v>199</v>
      </c>
      <c r="I68" s="41">
        <v>0</v>
      </c>
      <c r="J68" s="124">
        <v>0</v>
      </c>
      <c r="K68" s="45">
        <v>0</v>
      </c>
      <c r="L68" s="33">
        <v>0</v>
      </c>
      <c r="M68" s="105">
        <f t="shared" si="6"/>
        <v>0</v>
      </c>
      <c r="N68" s="109" t="s">
        <v>320</v>
      </c>
    </row>
    <row r="69" spans="1:14" s="60" customFormat="1" ht="25.5" customHeight="1">
      <c r="A69" s="156"/>
      <c r="B69" s="174"/>
      <c r="C69" s="174"/>
      <c r="D69" s="166"/>
      <c r="E69" s="174"/>
      <c r="F69" s="166"/>
      <c r="G69" s="174"/>
      <c r="H69" s="35" t="s">
        <v>200</v>
      </c>
      <c r="I69" s="41">
        <v>0</v>
      </c>
      <c r="J69" s="124">
        <v>0</v>
      </c>
      <c r="K69" s="45">
        <v>0</v>
      </c>
      <c r="L69" s="33">
        <v>0</v>
      </c>
      <c r="M69" s="105">
        <f t="shared" si="6"/>
        <v>0</v>
      </c>
      <c r="N69" s="109" t="s">
        <v>320</v>
      </c>
    </row>
    <row r="70" spans="1:14" s="60" customFormat="1" ht="25.5" customHeight="1">
      <c r="A70" s="156"/>
      <c r="B70" s="174"/>
      <c r="C70" s="174"/>
      <c r="D70" s="166"/>
      <c r="E70" s="174"/>
      <c r="F70" s="166"/>
      <c r="G70" s="174"/>
      <c r="H70" s="35" t="s">
        <v>201</v>
      </c>
      <c r="I70" s="41">
        <v>0</v>
      </c>
      <c r="J70" s="124">
        <v>0</v>
      </c>
      <c r="K70" s="45">
        <v>0</v>
      </c>
      <c r="L70" s="33">
        <v>0</v>
      </c>
      <c r="M70" s="105">
        <f t="shared" si="6"/>
        <v>0</v>
      </c>
      <c r="N70" s="109" t="s">
        <v>320</v>
      </c>
    </row>
    <row r="71" spans="1:14" s="60" customFormat="1" ht="25.5" customHeight="1" thickBot="1">
      <c r="A71" s="156"/>
      <c r="B71" s="174"/>
      <c r="C71" s="174"/>
      <c r="D71" s="166"/>
      <c r="E71" s="174"/>
      <c r="F71" s="166"/>
      <c r="G71" s="174"/>
      <c r="H71" s="36" t="s">
        <v>198</v>
      </c>
      <c r="I71" s="131">
        <v>0</v>
      </c>
      <c r="J71" s="125">
        <v>0</v>
      </c>
      <c r="K71" s="49">
        <v>0</v>
      </c>
      <c r="L71" s="32">
        <v>0</v>
      </c>
      <c r="M71" s="106">
        <f t="shared" si="6"/>
        <v>0</v>
      </c>
      <c r="N71" s="115" t="s">
        <v>320</v>
      </c>
    </row>
    <row r="72" spans="1:14" s="60" customFormat="1" ht="25.5" customHeight="1" thickBot="1">
      <c r="A72" s="157"/>
      <c r="B72" s="175"/>
      <c r="C72" s="175"/>
      <c r="D72" s="172"/>
      <c r="E72" s="175"/>
      <c r="F72" s="172"/>
      <c r="G72" s="175"/>
      <c r="H72" s="37" t="s">
        <v>9</v>
      </c>
      <c r="I72" s="50"/>
      <c r="J72" s="51">
        <f>SUM(J68:J71)+J64</f>
        <v>0</v>
      </c>
      <c r="K72" s="51">
        <f>SUM(K68:K71)+K64</f>
        <v>3.5</v>
      </c>
      <c r="L72" s="50">
        <f>SUM(L68:L71)+L64</f>
        <v>0</v>
      </c>
      <c r="M72" s="107">
        <f>SUM(M68:M71)+M64</f>
        <v>3.5</v>
      </c>
      <c r="N72" s="116" t="s">
        <v>320</v>
      </c>
    </row>
    <row r="73" spans="1:14" s="60" customFormat="1" ht="25.5" customHeight="1">
      <c r="A73" s="155">
        <v>8</v>
      </c>
      <c r="B73" s="173" t="s">
        <v>231</v>
      </c>
      <c r="C73" s="173" t="s">
        <v>231</v>
      </c>
      <c r="D73" s="164" t="s">
        <v>6</v>
      </c>
      <c r="E73" s="173" t="s">
        <v>232</v>
      </c>
      <c r="F73" s="164" t="s">
        <v>233</v>
      </c>
      <c r="G73" s="173" t="s">
        <v>180</v>
      </c>
      <c r="H73" s="34" t="s">
        <v>118</v>
      </c>
      <c r="I73" s="129">
        <v>0</v>
      </c>
      <c r="J73" s="123">
        <v>0</v>
      </c>
      <c r="K73" s="44">
        <v>10</v>
      </c>
      <c r="L73" s="40">
        <v>0</v>
      </c>
      <c r="M73" s="104">
        <f>SUM(J73:L73)</f>
        <v>10</v>
      </c>
      <c r="N73" s="114">
        <v>750</v>
      </c>
    </row>
    <row r="74" spans="1:14" s="60" customFormat="1" ht="25.5" customHeight="1">
      <c r="A74" s="156"/>
      <c r="B74" s="176"/>
      <c r="C74" s="176"/>
      <c r="D74" s="165"/>
      <c r="E74" s="176"/>
      <c r="F74" s="165"/>
      <c r="G74" s="174"/>
      <c r="H74" s="35" t="s">
        <v>252</v>
      </c>
      <c r="I74" s="41"/>
      <c r="J74" s="124"/>
      <c r="K74" s="45"/>
      <c r="L74" s="33"/>
      <c r="M74" s="105" t="s">
        <v>180</v>
      </c>
      <c r="N74" s="109" t="s">
        <v>320</v>
      </c>
    </row>
    <row r="75" spans="1:14" s="60" customFormat="1" ht="25.5" customHeight="1">
      <c r="A75" s="156"/>
      <c r="B75" s="176"/>
      <c r="C75" s="176"/>
      <c r="D75" s="165"/>
      <c r="E75" s="176"/>
      <c r="F75" s="165"/>
      <c r="G75" s="174"/>
      <c r="H75" s="35" t="s">
        <v>253</v>
      </c>
      <c r="I75" s="41">
        <v>0</v>
      </c>
      <c r="J75" s="45">
        <f>J73-J76</f>
        <v>0</v>
      </c>
      <c r="K75" s="45">
        <f>K73-K76</f>
        <v>10</v>
      </c>
      <c r="L75" s="41">
        <f>L73-L76</f>
        <v>0</v>
      </c>
      <c r="M75" s="105">
        <f aca="true" t="shared" si="7" ref="M75:M80">SUM(J75:L75)</f>
        <v>10</v>
      </c>
      <c r="N75" s="109">
        <v>750</v>
      </c>
    </row>
    <row r="76" spans="1:14" s="60" customFormat="1" ht="25.5" customHeight="1">
      <c r="A76" s="156"/>
      <c r="B76" s="176"/>
      <c r="C76" s="176"/>
      <c r="D76" s="165"/>
      <c r="E76" s="176"/>
      <c r="F76" s="165"/>
      <c r="G76" s="174"/>
      <c r="H76" s="39" t="s">
        <v>254</v>
      </c>
      <c r="I76" s="130">
        <v>0</v>
      </c>
      <c r="J76" s="124">
        <v>0</v>
      </c>
      <c r="K76" s="45">
        <v>0</v>
      </c>
      <c r="L76" s="33">
        <v>0</v>
      </c>
      <c r="M76" s="105">
        <f t="shared" si="7"/>
        <v>0</v>
      </c>
      <c r="N76" s="109" t="s">
        <v>320</v>
      </c>
    </row>
    <row r="77" spans="1:14" s="60" customFormat="1" ht="25.5" customHeight="1">
      <c r="A77" s="156"/>
      <c r="B77" s="174"/>
      <c r="C77" s="174"/>
      <c r="D77" s="166"/>
      <c r="E77" s="174"/>
      <c r="F77" s="166"/>
      <c r="G77" s="174"/>
      <c r="H77" s="35" t="s">
        <v>199</v>
      </c>
      <c r="I77" s="41">
        <v>0</v>
      </c>
      <c r="J77" s="124">
        <v>0</v>
      </c>
      <c r="K77" s="45">
        <v>0</v>
      </c>
      <c r="L77" s="33">
        <v>0</v>
      </c>
      <c r="M77" s="105">
        <f t="shared" si="7"/>
        <v>0</v>
      </c>
      <c r="N77" s="109" t="s">
        <v>320</v>
      </c>
    </row>
    <row r="78" spans="1:14" s="60" customFormat="1" ht="25.5" customHeight="1">
      <c r="A78" s="156"/>
      <c r="B78" s="174"/>
      <c r="C78" s="174"/>
      <c r="D78" s="166"/>
      <c r="E78" s="174"/>
      <c r="F78" s="166"/>
      <c r="G78" s="174"/>
      <c r="H78" s="35" t="s">
        <v>200</v>
      </c>
      <c r="I78" s="41">
        <v>0</v>
      </c>
      <c r="J78" s="124">
        <v>0</v>
      </c>
      <c r="K78" s="45">
        <v>0</v>
      </c>
      <c r="L78" s="33">
        <v>0</v>
      </c>
      <c r="M78" s="105">
        <f t="shared" si="7"/>
        <v>0</v>
      </c>
      <c r="N78" s="109" t="s">
        <v>320</v>
      </c>
    </row>
    <row r="79" spans="1:14" s="60" customFormat="1" ht="25.5" customHeight="1">
      <c r="A79" s="156"/>
      <c r="B79" s="174"/>
      <c r="C79" s="174"/>
      <c r="D79" s="166"/>
      <c r="E79" s="174"/>
      <c r="F79" s="166"/>
      <c r="G79" s="174"/>
      <c r="H79" s="35" t="s">
        <v>201</v>
      </c>
      <c r="I79" s="41">
        <v>0</v>
      </c>
      <c r="J79" s="124">
        <v>0</v>
      </c>
      <c r="K79" s="45">
        <v>0</v>
      </c>
      <c r="L79" s="33">
        <v>0</v>
      </c>
      <c r="M79" s="105">
        <f t="shared" si="7"/>
        <v>0</v>
      </c>
      <c r="N79" s="109" t="s">
        <v>320</v>
      </c>
    </row>
    <row r="80" spans="1:14" s="60" customFormat="1" ht="25.5" customHeight="1" thickBot="1">
      <c r="A80" s="156"/>
      <c r="B80" s="174"/>
      <c r="C80" s="174"/>
      <c r="D80" s="166"/>
      <c r="E80" s="174"/>
      <c r="F80" s="166"/>
      <c r="G80" s="174"/>
      <c r="H80" s="36" t="s">
        <v>198</v>
      </c>
      <c r="I80" s="131">
        <v>0</v>
      </c>
      <c r="J80" s="125">
        <v>0</v>
      </c>
      <c r="K80" s="49">
        <v>0</v>
      </c>
      <c r="L80" s="32">
        <v>0</v>
      </c>
      <c r="M80" s="106">
        <f t="shared" si="7"/>
        <v>0</v>
      </c>
      <c r="N80" s="115" t="s">
        <v>320</v>
      </c>
    </row>
    <row r="81" spans="1:14" s="60" customFormat="1" ht="25.5" customHeight="1" thickBot="1">
      <c r="A81" s="157"/>
      <c r="B81" s="175"/>
      <c r="C81" s="175"/>
      <c r="D81" s="172"/>
      <c r="E81" s="175"/>
      <c r="F81" s="172"/>
      <c r="G81" s="175"/>
      <c r="H81" s="37" t="s">
        <v>9</v>
      </c>
      <c r="I81" s="50">
        <v>0</v>
      </c>
      <c r="J81" s="51">
        <f>SUM(J77:J80)+J73</f>
        <v>0</v>
      </c>
      <c r="K81" s="51">
        <f>SUM(K77:K80)+K73</f>
        <v>10</v>
      </c>
      <c r="L81" s="50">
        <f>SUM(L77:L80)+L73</f>
        <v>0</v>
      </c>
      <c r="M81" s="107">
        <f>SUM(M77:M80)+M73</f>
        <v>10</v>
      </c>
      <c r="N81" s="116" t="s">
        <v>320</v>
      </c>
    </row>
    <row r="82" spans="1:14" s="60" customFormat="1" ht="25.5" customHeight="1">
      <c r="A82" s="155">
        <v>9</v>
      </c>
      <c r="B82" s="173" t="s">
        <v>234</v>
      </c>
      <c r="C82" s="173" t="s">
        <v>235</v>
      </c>
      <c r="D82" s="164" t="s">
        <v>6</v>
      </c>
      <c r="E82" s="173" t="s">
        <v>236</v>
      </c>
      <c r="F82" s="164" t="s">
        <v>237</v>
      </c>
      <c r="G82" s="173" t="s">
        <v>180</v>
      </c>
      <c r="H82" s="34" t="s">
        <v>118</v>
      </c>
      <c r="I82" s="129">
        <v>0</v>
      </c>
      <c r="J82" s="123">
        <v>0</v>
      </c>
      <c r="K82" s="44">
        <v>350</v>
      </c>
      <c r="L82" s="40">
        <v>0</v>
      </c>
      <c r="M82" s="104">
        <f>SUM(J82:L82)</f>
        <v>350</v>
      </c>
      <c r="N82" s="114">
        <v>851</v>
      </c>
    </row>
    <row r="83" spans="1:14" s="60" customFormat="1" ht="25.5" customHeight="1">
      <c r="A83" s="156"/>
      <c r="B83" s="176"/>
      <c r="C83" s="176"/>
      <c r="D83" s="165"/>
      <c r="E83" s="176"/>
      <c r="F83" s="165"/>
      <c r="G83" s="174"/>
      <c r="H83" s="35" t="s">
        <v>252</v>
      </c>
      <c r="I83" s="41"/>
      <c r="J83" s="124"/>
      <c r="K83" s="45"/>
      <c r="L83" s="33"/>
      <c r="M83" s="105" t="s">
        <v>180</v>
      </c>
      <c r="N83" s="109" t="s">
        <v>320</v>
      </c>
    </row>
    <row r="84" spans="1:14" s="60" customFormat="1" ht="25.5" customHeight="1">
      <c r="A84" s="156"/>
      <c r="B84" s="176"/>
      <c r="C84" s="176"/>
      <c r="D84" s="165"/>
      <c r="E84" s="176"/>
      <c r="F84" s="165"/>
      <c r="G84" s="174"/>
      <c r="H84" s="35" t="s">
        <v>253</v>
      </c>
      <c r="I84" s="41">
        <v>0</v>
      </c>
      <c r="J84" s="45">
        <f>J82-J85</f>
        <v>0</v>
      </c>
      <c r="K84" s="45">
        <f>K82-K85</f>
        <v>350</v>
      </c>
      <c r="L84" s="41">
        <f>L82-L85</f>
        <v>0</v>
      </c>
      <c r="M84" s="105">
        <f aca="true" t="shared" si="8" ref="M84:M89">SUM(J84:L84)</f>
        <v>350</v>
      </c>
      <c r="N84" s="109">
        <v>851</v>
      </c>
    </row>
    <row r="85" spans="1:14" s="60" customFormat="1" ht="25.5" customHeight="1">
      <c r="A85" s="156"/>
      <c r="B85" s="176"/>
      <c r="C85" s="176"/>
      <c r="D85" s="165"/>
      <c r="E85" s="176"/>
      <c r="F85" s="165"/>
      <c r="G85" s="174"/>
      <c r="H85" s="39" t="s">
        <v>254</v>
      </c>
      <c r="I85" s="130">
        <v>0</v>
      </c>
      <c r="J85" s="124">
        <v>0</v>
      </c>
      <c r="K85" s="45">
        <v>0</v>
      </c>
      <c r="L85" s="33">
        <v>0</v>
      </c>
      <c r="M85" s="105">
        <f t="shared" si="8"/>
        <v>0</v>
      </c>
      <c r="N85" s="109" t="s">
        <v>320</v>
      </c>
    </row>
    <row r="86" spans="1:14" s="60" customFormat="1" ht="25.5" customHeight="1">
      <c r="A86" s="156"/>
      <c r="B86" s="174"/>
      <c r="C86" s="174"/>
      <c r="D86" s="166"/>
      <c r="E86" s="174"/>
      <c r="F86" s="166"/>
      <c r="G86" s="174"/>
      <c r="H86" s="35" t="s">
        <v>199</v>
      </c>
      <c r="I86" s="41">
        <v>0</v>
      </c>
      <c r="J86" s="124">
        <v>0</v>
      </c>
      <c r="K86" s="45">
        <v>0</v>
      </c>
      <c r="L86" s="33">
        <v>0</v>
      </c>
      <c r="M86" s="105">
        <f t="shared" si="8"/>
        <v>0</v>
      </c>
      <c r="N86" s="109" t="s">
        <v>320</v>
      </c>
    </row>
    <row r="87" spans="1:14" s="60" customFormat="1" ht="25.5" customHeight="1">
      <c r="A87" s="156"/>
      <c r="B87" s="174"/>
      <c r="C87" s="174"/>
      <c r="D87" s="166"/>
      <c r="E87" s="174"/>
      <c r="F87" s="166"/>
      <c r="G87" s="174"/>
      <c r="H87" s="35" t="s">
        <v>200</v>
      </c>
      <c r="I87" s="41">
        <v>0</v>
      </c>
      <c r="J87" s="124">
        <v>0</v>
      </c>
      <c r="K87" s="45">
        <v>0</v>
      </c>
      <c r="L87" s="33">
        <v>0</v>
      </c>
      <c r="M87" s="105">
        <f t="shared" si="8"/>
        <v>0</v>
      </c>
      <c r="N87" s="109" t="s">
        <v>320</v>
      </c>
    </row>
    <row r="88" spans="1:14" s="60" customFormat="1" ht="25.5" customHeight="1">
      <c r="A88" s="156"/>
      <c r="B88" s="174"/>
      <c r="C88" s="174"/>
      <c r="D88" s="166"/>
      <c r="E88" s="174"/>
      <c r="F88" s="166"/>
      <c r="G88" s="174"/>
      <c r="H88" s="35" t="s">
        <v>201</v>
      </c>
      <c r="I88" s="41">
        <v>0</v>
      </c>
      <c r="J88" s="124">
        <v>0</v>
      </c>
      <c r="K88" s="45">
        <v>1200</v>
      </c>
      <c r="L88" s="33">
        <v>0</v>
      </c>
      <c r="M88" s="105">
        <f t="shared" si="8"/>
        <v>1200</v>
      </c>
      <c r="N88" s="109">
        <v>851</v>
      </c>
    </row>
    <row r="89" spans="1:14" s="60" customFormat="1" ht="25.5" customHeight="1" thickBot="1">
      <c r="A89" s="156"/>
      <c r="B89" s="174"/>
      <c r="C89" s="174"/>
      <c r="D89" s="166"/>
      <c r="E89" s="174"/>
      <c r="F89" s="166"/>
      <c r="G89" s="174"/>
      <c r="H89" s="36" t="s">
        <v>198</v>
      </c>
      <c r="I89" s="131">
        <v>0</v>
      </c>
      <c r="J89" s="125">
        <v>0</v>
      </c>
      <c r="K89" s="49">
        <v>50</v>
      </c>
      <c r="L89" s="32">
        <v>0</v>
      </c>
      <c r="M89" s="106">
        <f t="shared" si="8"/>
        <v>50</v>
      </c>
      <c r="N89" s="115">
        <v>851</v>
      </c>
    </row>
    <row r="90" spans="1:14" s="60" customFormat="1" ht="25.5" customHeight="1" thickBot="1">
      <c r="A90" s="157"/>
      <c r="B90" s="175"/>
      <c r="C90" s="175"/>
      <c r="D90" s="172"/>
      <c r="E90" s="175"/>
      <c r="F90" s="172"/>
      <c r="G90" s="175"/>
      <c r="H90" s="37" t="s">
        <v>9</v>
      </c>
      <c r="I90" s="50">
        <v>0</v>
      </c>
      <c r="J90" s="51">
        <f>SUM(J86:J89)+J82</f>
        <v>0</v>
      </c>
      <c r="K90" s="51">
        <f>SUM(K86:K89)+K82</f>
        <v>1600</v>
      </c>
      <c r="L90" s="50">
        <f>SUM(L86:L89)+L82</f>
        <v>0</v>
      </c>
      <c r="M90" s="107">
        <f>SUM(M86:M89)+M82</f>
        <v>1600</v>
      </c>
      <c r="N90" s="116" t="s">
        <v>320</v>
      </c>
    </row>
    <row r="91" spans="1:14" s="60" customFormat="1" ht="25.5" customHeight="1">
      <c r="A91" s="155">
        <v>10</v>
      </c>
      <c r="B91" s="173" t="s">
        <v>238</v>
      </c>
      <c r="C91" s="173" t="s">
        <v>238</v>
      </c>
      <c r="D91" s="164" t="s">
        <v>6</v>
      </c>
      <c r="E91" s="173" t="s">
        <v>239</v>
      </c>
      <c r="F91" s="164" t="s">
        <v>240</v>
      </c>
      <c r="G91" s="173" t="s">
        <v>180</v>
      </c>
      <c r="H91" s="34" t="s">
        <v>118</v>
      </c>
      <c r="I91" s="129">
        <v>0</v>
      </c>
      <c r="J91" s="123">
        <v>0</v>
      </c>
      <c r="K91" s="44">
        <v>175</v>
      </c>
      <c r="L91" s="40">
        <v>0</v>
      </c>
      <c r="M91" s="104">
        <f>SUM(J91:L91)</f>
        <v>175</v>
      </c>
      <c r="N91" s="114">
        <v>852</v>
      </c>
    </row>
    <row r="92" spans="1:14" s="60" customFormat="1" ht="25.5" customHeight="1">
      <c r="A92" s="156"/>
      <c r="B92" s="176"/>
      <c r="C92" s="176"/>
      <c r="D92" s="165"/>
      <c r="E92" s="176"/>
      <c r="F92" s="165"/>
      <c r="G92" s="174"/>
      <c r="H92" s="35" t="s">
        <v>252</v>
      </c>
      <c r="I92" s="41"/>
      <c r="J92" s="124"/>
      <c r="K92" s="45"/>
      <c r="L92" s="33"/>
      <c r="M92" s="105" t="s">
        <v>180</v>
      </c>
      <c r="N92" s="109" t="s">
        <v>320</v>
      </c>
    </row>
    <row r="93" spans="1:14" s="60" customFormat="1" ht="25.5" customHeight="1">
      <c r="A93" s="156"/>
      <c r="B93" s="176"/>
      <c r="C93" s="176"/>
      <c r="D93" s="165"/>
      <c r="E93" s="176"/>
      <c r="F93" s="165"/>
      <c r="G93" s="174"/>
      <c r="H93" s="35" t="s">
        <v>253</v>
      </c>
      <c r="I93" s="41">
        <v>0</v>
      </c>
      <c r="J93" s="45">
        <f>J91-J94</f>
        <v>0</v>
      </c>
      <c r="K93" s="45">
        <f>K91-K94</f>
        <v>0</v>
      </c>
      <c r="L93" s="41">
        <f>L91-L94</f>
        <v>0</v>
      </c>
      <c r="M93" s="105">
        <f aca="true" t="shared" si="9" ref="M93:M98">SUM(J93:L93)</f>
        <v>0</v>
      </c>
      <c r="N93" s="109" t="s">
        <v>320</v>
      </c>
    </row>
    <row r="94" spans="1:14" s="60" customFormat="1" ht="25.5" customHeight="1">
      <c r="A94" s="156"/>
      <c r="B94" s="176"/>
      <c r="C94" s="176"/>
      <c r="D94" s="165"/>
      <c r="E94" s="176"/>
      <c r="F94" s="165"/>
      <c r="G94" s="174"/>
      <c r="H94" s="39" t="s">
        <v>255</v>
      </c>
      <c r="I94" s="130">
        <v>0</v>
      </c>
      <c r="J94" s="124">
        <v>0</v>
      </c>
      <c r="K94" s="45">
        <v>175</v>
      </c>
      <c r="L94" s="33">
        <v>0</v>
      </c>
      <c r="M94" s="105">
        <f t="shared" si="9"/>
        <v>175</v>
      </c>
      <c r="N94" s="109">
        <v>852</v>
      </c>
    </row>
    <row r="95" spans="1:14" s="60" customFormat="1" ht="25.5" customHeight="1">
      <c r="A95" s="156"/>
      <c r="B95" s="174"/>
      <c r="C95" s="174"/>
      <c r="D95" s="166"/>
      <c r="E95" s="174"/>
      <c r="F95" s="166"/>
      <c r="G95" s="174"/>
      <c r="H95" s="35" t="s">
        <v>199</v>
      </c>
      <c r="I95" s="41">
        <v>0</v>
      </c>
      <c r="J95" s="124">
        <v>0</v>
      </c>
      <c r="K95" s="45">
        <v>0</v>
      </c>
      <c r="L95" s="33">
        <v>0</v>
      </c>
      <c r="M95" s="105">
        <f t="shared" si="9"/>
        <v>0</v>
      </c>
      <c r="N95" s="109" t="s">
        <v>320</v>
      </c>
    </row>
    <row r="96" spans="1:14" s="60" customFormat="1" ht="25.5" customHeight="1">
      <c r="A96" s="156"/>
      <c r="B96" s="174"/>
      <c r="C96" s="174"/>
      <c r="D96" s="166"/>
      <c r="E96" s="174"/>
      <c r="F96" s="166"/>
      <c r="G96" s="174"/>
      <c r="H96" s="35" t="s">
        <v>200</v>
      </c>
      <c r="I96" s="41">
        <v>0</v>
      </c>
      <c r="J96" s="124">
        <v>0</v>
      </c>
      <c r="K96" s="45">
        <v>0</v>
      </c>
      <c r="L96" s="33">
        <v>0</v>
      </c>
      <c r="M96" s="105">
        <f t="shared" si="9"/>
        <v>0</v>
      </c>
      <c r="N96" s="109" t="s">
        <v>320</v>
      </c>
    </row>
    <row r="97" spans="1:14" s="60" customFormat="1" ht="25.5" customHeight="1">
      <c r="A97" s="156"/>
      <c r="B97" s="174"/>
      <c r="C97" s="174"/>
      <c r="D97" s="166"/>
      <c r="E97" s="174"/>
      <c r="F97" s="166"/>
      <c r="G97" s="174"/>
      <c r="H97" s="35" t="s">
        <v>201</v>
      </c>
      <c r="I97" s="41">
        <v>0</v>
      </c>
      <c r="J97" s="124">
        <v>0</v>
      </c>
      <c r="K97" s="45">
        <v>0</v>
      </c>
      <c r="L97" s="33">
        <v>0</v>
      </c>
      <c r="M97" s="105">
        <f t="shared" si="9"/>
        <v>0</v>
      </c>
      <c r="N97" s="109" t="s">
        <v>320</v>
      </c>
    </row>
    <row r="98" spans="1:14" s="60" customFormat="1" ht="25.5" customHeight="1" thickBot="1">
      <c r="A98" s="156"/>
      <c r="B98" s="174"/>
      <c r="C98" s="174"/>
      <c r="D98" s="166"/>
      <c r="E98" s="174"/>
      <c r="F98" s="166"/>
      <c r="G98" s="174"/>
      <c r="H98" s="36" t="s">
        <v>311</v>
      </c>
      <c r="I98" s="131">
        <v>0</v>
      </c>
      <c r="J98" s="125">
        <v>0</v>
      </c>
      <c r="K98" s="49">
        <v>0</v>
      </c>
      <c r="L98" s="32">
        <v>0</v>
      </c>
      <c r="M98" s="106">
        <f t="shared" si="9"/>
        <v>0</v>
      </c>
      <c r="N98" s="115" t="s">
        <v>320</v>
      </c>
    </row>
    <row r="99" spans="1:14" s="60" customFormat="1" ht="25.5" customHeight="1" thickBot="1">
      <c r="A99" s="157"/>
      <c r="B99" s="175"/>
      <c r="C99" s="175"/>
      <c r="D99" s="172"/>
      <c r="E99" s="175"/>
      <c r="F99" s="172"/>
      <c r="G99" s="175"/>
      <c r="H99" s="37" t="s">
        <v>9</v>
      </c>
      <c r="I99" s="50">
        <v>0</v>
      </c>
      <c r="J99" s="51">
        <f>SUM(J95:J98)+J91</f>
        <v>0</v>
      </c>
      <c r="K99" s="51">
        <f>SUM(K95:K98)+K91</f>
        <v>175</v>
      </c>
      <c r="L99" s="50">
        <f>SUM(L95:L98)+L91</f>
        <v>0</v>
      </c>
      <c r="M99" s="107">
        <f>SUM(M95:M98)+M91</f>
        <v>175</v>
      </c>
      <c r="N99" s="116" t="s">
        <v>320</v>
      </c>
    </row>
    <row r="100" spans="1:14" s="60" customFormat="1" ht="25.5" customHeight="1">
      <c r="A100" s="155">
        <v>11</v>
      </c>
      <c r="B100" s="173" t="s">
        <v>222</v>
      </c>
      <c r="C100" s="173" t="s">
        <v>224</v>
      </c>
      <c r="D100" s="164" t="s">
        <v>6</v>
      </c>
      <c r="E100" s="173" t="s">
        <v>223</v>
      </c>
      <c r="F100" s="164" t="s">
        <v>225</v>
      </c>
      <c r="G100" s="173" t="s">
        <v>180</v>
      </c>
      <c r="H100" s="34" t="s">
        <v>118</v>
      </c>
      <c r="I100" s="44">
        <v>20</v>
      </c>
      <c r="J100" s="123">
        <v>20</v>
      </c>
      <c r="K100" s="44">
        <v>360</v>
      </c>
      <c r="L100" s="40">
        <v>0</v>
      </c>
      <c r="M100" s="104">
        <f>SUM(J100:L100)</f>
        <v>380</v>
      </c>
      <c r="N100" s="114">
        <v>754</v>
      </c>
    </row>
    <row r="101" spans="1:14" s="60" customFormat="1" ht="25.5" customHeight="1">
      <c r="A101" s="156"/>
      <c r="B101" s="176"/>
      <c r="C101" s="176"/>
      <c r="D101" s="165"/>
      <c r="E101" s="176"/>
      <c r="F101" s="165"/>
      <c r="G101" s="174"/>
      <c r="H101" s="35" t="s">
        <v>252</v>
      </c>
      <c r="I101" s="45"/>
      <c r="J101" s="124"/>
      <c r="K101" s="45"/>
      <c r="L101" s="33"/>
      <c r="M101" s="105" t="s">
        <v>180</v>
      </c>
      <c r="N101" s="109" t="s">
        <v>320</v>
      </c>
    </row>
    <row r="102" spans="1:14" s="60" customFormat="1" ht="25.5" customHeight="1">
      <c r="A102" s="156"/>
      <c r="B102" s="176"/>
      <c r="C102" s="176"/>
      <c r="D102" s="165"/>
      <c r="E102" s="176"/>
      <c r="F102" s="165"/>
      <c r="G102" s="174"/>
      <c r="H102" s="35" t="s">
        <v>253</v>
      </c>
      <c r="I102" s="45">
        <f>I100-I103</f>
        <v>20</v>
      </c>
      <c r="J102" s="45">
        <f>J100-J103</f>
        <v>20</v>
      </c>
      <c r="K102" s="45">
        <f>K100-K103</f>
        <v>0</v>
      </c>
      <c r="L102" s="41">
        <f>L100-L103</f>
        <v>0</v>
      </c>
      <c r="M102" s="105">
        <f aca="true" t="shared" si="10" ref="M102:M107">SUM(J102:L102)</f>
        <v>20</v>
      </c>
      <c r="N102" s="109">
        <v>754</v>
      </c>
    </row>
    <row r="103" spans="1:14" s="60" customFormat="1" ht="25.5" customHeight="1">
      <c r="A103" s="156"/>
      <c r="B103" s="176"/>
      <c r="C103" s="176"/>
      <c r="D103" s="165"/>
      <c r="E103" s="176"/>
      <c r="F103" s="165"/>
      <c r="G103" s="174"/>
      <c r="H103" s="39" t="s">
        <v>254</v>
      </c>
      <c r="I103" s="45">
        <v>0</v>
      </c>
      <c r="J103" s="124">
        <v>0</v>
      </c>
      <c r="K103" s="45">
        <v>360</v>
      </c>
      <c r="L103" s="33">
        <v>0</v>
      </c>
      <c r="M103" s="105">
        <f t="shared" si="10"/>
        <v>360</v>
      </c>
      <c r="N103" s="109">
        <v>754</v>
      </c>
    </row>
    <row r="104" spans="1:14" s="60" customFormat="1" ht="25.5" customHeight="1">
      <c r="A104" s="156"/>
      <c r="B104" s="174"/>
      <c r="C104" s="174"/>
      <c r="D104" s="166"/>
      <c r="E104" s="174"/>
      <c r="F104" s="166"/>
      <c r="G104" s="174"/>
      <c r="H104" s="35" t="s">
        <v>199</v>
      </c>
      <c r="I104" s="45">
        <v>235</v>
      </c>
      <c r="J104" s="124">
        <v>235</v>
      </c>
      <c r="K104" s="45">
        <v>200</v>
      </c>
      <c r="L104" s="33">
        <v>0</v>
      </c>
      <c r="M104" s="105">
        <f t="shared" si="10"/>
        <v>435</v>
      </c>
      <c r="N104" s="109">
        <v>754</v>
      </c>
    </row>
    <row r="105" spans="1:14" s="60" customFormat="1" ht="25.5" customHeight="1">
      <c r="A105" s="156"/>
      <c r="B105" s="174"/>
      <c r="C105" s="174"/>
      <c r="D105" s="166"/>
      <c r="E105" s="174"/>
      <c r="F105" s="166"/>
      <c r="G105" s="174"/>
      <c r="H105" s="35" t="s">
        <v>200</v>
      </c>
      <c r="I105" s="45">
        <v>0</v>
      </c>
      <c r="J105" s="124">
        <v>0</v>
      </c>
      <c r="K105" s="45">
        <v>0</v>
      </c>
      <c r="L105" s="33">
        <v>0</v>
      </c>
      <c r="M105" s="105">
        <f t="shared" si="10"/>
        <v>0</v>
      </c>
      <c r="N105" s="109" t="s">
        <v>320</v>
      </c>
    </row>
    <row r="106" spans="1:14" s="60" customFormat="1" ht="25.5" customHeight="1">
      <c r="A106" s="156"/>
      <c r="B106" s="174"/>
      <c r="C106" s="174"/>
      <c r="D106" s="166"/>
      <c r="E106" s="174"/>
      <c r="F106" s="166"/>
      <c r="G106" s="174"/>
      <c r="H106" s="35" t="s">
        <v>201</v>
      </c>
      <c r="I106" s="45">
        <v>0</v>
      </c>
      <c r="J106" s="124">
        <v>0</v>
      </c>
      <c r="K106" s="45">
        <v>0</v>
      </c>
      <c r="L106" s="33">
        <v>0</v>
      </c>
      <c r="M106" s="105">
        <f t="shared" si="10"/>
        <v>0</v>
      </c>
      <c r="N106" s="109" t="s">
        <v>320</v>
      </c>
    </row>
    <row r="107" spans="1:14" s="60" customFormat="1" ht="25.5" customHeight="1" thickBot="1">
      <c r="A107" s="156"/>
      <c r="B107" s="174"/>
      <c r="C107" s="174"/>
      <c r="D107" s="166"/>
      <c r="E107" s="174"/>
      <c r="F107" s="166"/>
      <c r="G107" s="174"/>
      <c r="H107" s="36" t="s">
        <v>316</v>
      </c>
      <c r="I107" s="49">
        <v>25</v>
      </c>
      <c r="J107" s="125">
        <v>25</v>
      </c>
      <c r="K107" s="103">
        <v>0</v>
      </c>
      <c r="L107" s="32">
        <v>0</v>
      </c>
      <c r="M107" s="106">
        <f t="shared" si="10"/>
        <v>25</v>
      </c>
      <c r="N107" s="115">
        <v>754</v>
      </c>
    </row>
    <row r="108" spans="1:14" s="60" customFormat="1" ht="25.5" customHeight="1" thickBot="1">
      <c r="A108" s="157"/>
      <c r="B108" s="175"/>
      <c r="C108" s="175"/>
      <c r="D108" s="172"/>
      <c r="E108" s="175"/>
      <c r="F108" s="172"/>
      <c r="G108" s="175"/>
      <c r="H108" s="37" t="s">
        <v>9</v>
      </c>
      <c r="I108" s="51">
        <f>SUM(I104:I107)+I100</f>
        <v>280</v>
      </c>
      <c r="J108" s="51">
        <f>SUM(J104:J107)+J100</f>
        <v>280</v>
      </c>
      <c r="K108" s="51">
        <f>SUM(K104:K107)+K100</f>
        <v>560</v>
      </c>
      <c r="L108" s="50">
        <f>SUM(L104:L107)+L100</f>
        <v>0</v>
      </c>
      <c r="M108" s="107">
        <f>SUM(M104:M107)+M100</f>
        <v>840</v>
      </c>
      <c r="N108" s="116" t="s">
        <v>320</v>
      </c>
    </row>
    <row r="109" spans="1:14" s="61" customFormat="1" ht="25.5" customHeight="1">
      <c r="A109" s="155">
        <v>12</v>
      </c>
      <c r="B109" s="173" t="s">
        <v>5</v>
      </c>
      <c r="C109" s="173" t="s">
        <v>205</v>
      </c>
      <c r="D109" s="164" t="s">
        <v>6</v>
      </c>
      <c r="E109" s="173" t="s">
        <v>19</v>
      </c>
      <c r="F109" s="164" t="s">
        <v>7</v>
      </c>
      <c r="G109" s="173" t="s">
        <v>8</v>
      </c>
      <c r="H109" s="34" t="s">
        <v>118</v>
      </c>
      <c r="I109" s="129">
        <v>0</v>
      </c>
      <c r="J109" s="123">
        <v>0</v>
      </c>
      <c r="K109" s="44">
        <v>0</v>
      </c>
      <c r="L109" s="40">
        <v>100</v>
      </c>
      <c r="M109" s="104">
        <f>SUM(J109:L109)</f>
        <v>100</v>
      </c>
      <c r="N109" s="117">
        <v>710</v>
      </c>
    </row>
    <row r="110" spans="1:14" s="61" customFormat="1" ht="25.5" customHeight="1">
      <c r="A110" s="156"/>
      <c r="B110" s="176"/>
      <c r="C110" s="176"/>
      <c r="D110" s="165"/>
      <c r="E110" s="176"/>
      <c r="F110" s="165"/>
      <c r="G110" s="174"/>
      <c r="H110" s="35" t="s">
        <v>252</v>
      </c>
      <c r="I110" s="41" t="s">
        <v>180</v>
      </c>
      <c r="J110" s="124"/>
      <c r="K110" s="45"/>
      <c r="L110" s="33"/>
      <c r="M110" s="105" t="s">
        <v>180</v>
      </c>
      <c r="N110" s="110" t="s">
        <v>320</v>
      </c>
    </row>
    <row r="111" spans="1:14" s="61" customFormat="1" ht="25.5" customHeight="1">
      <c r="A111" s="156"/>
      <c r="B111" s="176"/>
      <c r="C111" s="176"/>
      <c r="D111" s="165"/>
      <c r="E111" s="176"/>
      <c r="F111" s="165"/>
      <c r="G111" s="174"/>
      <c r="H111" s="35" t="s">
        <v>253</v>
      </c>
      <c r="I111" s="41">
        <v>0</v>
      </c>
      <c r="J111" s="45">
        <f>J109-J112</f>
        <v>0</v>
      </c>
      <c r="K111" s="45">
        <f>K109-K112</f>
        <v>0</v>
      </c>
      <c r="L111" s="41">
        <f>L109-L112</f>
        <v>0</v>
      </c>
      <c r="M111" s="105">
        <f aca="true" t="shared" si="11" ref="M111:M116">SUM(J111:L111)</f>
        <v>0</v>
      </c>
      <c r="N111" s="110" t="s">
        <v>320</v>
      </c>
    </row>
    <row r="112" spans="1:14" s="61" customFormat="1" ht="25.5" customHeight="1">
      <c r="A112" s="156"/>
      <c r="B112" s="176"/>
      <c r="C112" s="176"/>
      <c r="D112" s="165"/>
      <c r="E112" s="176"/>
      <c r="F112" s="165"/>
      <c r="G112" s="174"/>
      <c r="H112" s="39" t="s">
        <v>254</v>
      </c>
      <c r="I112" s="130">
        <v>0</v>
      </c>
      <c r="J112" s="124">
        <v>0</v>
      </c>
      <c r="K112" s="45">
        <v>0</v>
      </c>
      <c r="L112" s="33">
        <v>100</v>
      </c>
      <c r="M112" s="105">
        <f t="shared" si="11"/>
        <v>100</v>
      </c>
      <c r="N112" s="110">
        <v>710</v>
      </c>
    </row>
    <row r="113" spans="1:14" s="61" customFormat="1" ht="25.5" customHeight="1">
      <c r="A113" s="156"/>
      <c r="B113" s="174"/>
      <c r="C113" s="180"/>
      <c r="D113" s="166"/>
      <c r="E113" s="174"/>
      <c r="F113" s="166"/>
      <c r="G113" s="174"/>
      <c r="H113" s="35" t="s">
        <v>199</v>
      </c>
      <c r="I113" s="41">
        <v>0</v>
      </c>
      <c r="J113" s="124">
        <v>0</v>
      </c>
      <c r="K113" s="45">
        <v>0</v>
      </c>
      <c r="L113" s="33">
        <v>0</v>
      </c>
      <c r="M113" s="105">
        <f t="shared" si="11"/>
        <v>0</v>
      </c>
      <c r="N113" s="110" t="s">
        <v>320</v>
      </c>
    </row>
    <row r="114" spans="1:14" s="61" customFormat="1" ht="25.5" customHeight="1">
      <c r="A114" s="156"/>
      <c r="B114" s="174"/>
      <c r="C114" s="180"/>
      <c r="D114" s="166"/>
      <c r="E114" s="174"/>
      <c r="F114" s="166"/>
      <c r="G114" s="174"/>
      <c r="H114" s="35" t="s">
        <v>200</v>
      </c>
      <c r="I114" s="41">
        <v>0</v>
      </c>
      <c r="J114" s="124">
        <v>0</v>
      </c>
      <c r="K114" s="45">
        <v>0</v>
      </c>
      <c r="L114" s="33">
        <v>0</v>
      </c>
      <c r="M114" s="105">
        <f t="shared" si="11"/>
        <v>0</v>
      </c>
      <c r="N114" s="110" t="s">
        <v>320</v>
      </c>
    </row>
    <row r="115" spans="1:14" s="61" customFormat="1" ht="25.5" customHeight="1">
      <c r="A115" s="156"/>
      <c r="B115" s="174"/>
      <c r="C115" s="180"/>
      <c r="D115" s="166"/>
      <c r="E115" s="174"/>
      <c r="F115" s="166"/>
      <c r="G115" s="174"/>
      <c r="H115" s="35" t="s">
        <v>201</v>
      </c>
      <c r="I115" s="41">
        <v>0</v>
      </c>
      <c r="J115" s="124">
        <v>0</v>
      </c>
      <c r="K115" s="45">
        <v>0</v>
      </c>
      <c r="L115" s="33">
        <v>0</v>
      </c>
      <c r="M115" s="105">
        <f t="shared" si="11"/>
        <v>0</v>
      </c>
      <c r="N115" s="110" t="s">
        <v>320</v>
      </c>
    </row>
    <row r="116" spans="1:14" s="61" customFormat="1" ht="25.5" customHeight="1" thickBot="1">
      <c r="A116" s="156"/>
      <c r="B116" s="174"/>
      <c r="C116" s="180"/>
      <c r="D116" s="166"/>
      <c r="E116" s="174"/>
      <c r="F116" s="166"/>
      <c r="G116" s="174"/>
      <c r="H116" s="36" t="s">
        <v>198</v>
      </c>
      <c r="I116" s="131">
        <v>0</v>
      </c>
      <c r="J116" s="125">
        <v>0</v>
      </c>
      <c r="K116" s="49">
        <v>0</v>
      </c>
      <c r="L116" s="32">
        <v>300</v>
      </c>
      <c r="M116" s="106">
        <f t="shared" si="11"/>
        <v>300</v>
      </c>
      <c r="N116" s="118">
        <v>710</v>
      </c>
    </row>
    <row r="117" spans="1:14" s="61" customFormat="1" ht="25.5" customHeight="1" thickBot="1">
      <c r="A117" s="157"/>
      <c r="B117" s="175"/>
      <c r="C117" s="175"/>
      <c r="D117" s="172"/>
      <c r="E117" s="175"/>
      <c r="F117" s="172"/>
      <c r="G117" s="175"/>
      <c r="H117" s="37" t="s">
        <v>9</v>
      </c>
      <c r="I117" s="50">
        <v>0</v>
      </c>
      <c r="J117" s="51">
        <f>SUM(J113:J116)+J109</f>
        <v>0</v>
      </c>
      <c r="K117" s="51">
        <f>SUM(K113:K116)+K109</f>
        <v>0</v>
      </c>
      <c r="L117" s="50">
        <f>SUM(L113:L116)+L109</f>
        <v>400</v>
      </c>
      <c r="M117" s="107">
        <f>SUM(M113:M116)+M109</f>
        <v>400</v>
      </c>
      <c r="N117" s="119" t="s">
        <v>320</v>
      </c>
    </row>
    <row r="118" spans="1:36" s="62" customFormat="1" ht="25.5" customHeight="1">
      <c r="A118" s="155">
        <v>13</v>
      </c>
      <c r="B118" s="173" t="s">
        <v>196</v>
      </c>
      <c r="C118" s="173" t="s">
        <v>207</v>
      </c>
      <c r="D118" s="164" t="s">
        <v>6</v>
      </c>
      <c r="E118" s="173" t="s">
        <v>11</v>
      </c>
      <c r="F118" s="164" t="s">
        <v>7</v>
      </c>
      <c r="G118" s="173" t="s">
        <v>12</v>
      </c>
      <c r="H118" s="34" t="s">
        <v>118</v>
      </c>
      <c r="I118" s="129">
        <v>0</v>
      </c>
      <c r="J118" s="126">
        <v>0</v>
      </c>
      <c r="K118" s="46">
        <v>0</v>
      </c>
      <c r="L118" s="42">
        <v>50</v>
      </c>
      <c r="M118" s="104">
        <f>SUM(J118:L118)</f>
        <v>50</v>
      </c>
      <c r="N118" s="114">
        <v>710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</row>
    <row r="119" spans="1:36" s="62" customFormat="1" ht="25.5" customHeight="1">
      <c r="A119" s="156"/>
      <c r="B119" s="176"/>
      <c r="C119" s="176"/>
      <c r="D119" s="165"/>
      <c r="E119" s="176"/>
      <c r="F119" s="165"/>
      <c r="G119" s="174"/>
      <c r="H119" s="35" t="s">
        <v>252</v>
      </c>
      <c r="I119" s="41"/>
      <c r="J119" s="124"/>
      <c r="K119" s="45"/>
      <c r="L119" s="33"/>
      <c r="M119" s="105" t="s">
        <v>180</v>
      </c>
      <c r="N119" s="109" t="s">
        <v>320</v>
      </c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62" customFormat="1" ht="25.5" customHeight="1">
      <c r="A120" s="156"/>
      <c r="B120" s="176"/>
      <c r="C120" s="176"/>
      <c r="D120" s="165"/>
      <c r="E120" s="176"/>
      <c r="F120" s="165"/>
      <c r="G120" s="174"/>
      <c r="H120" s="35" t="s">
        <v>253</v>
      </c>
      <c r="I120" s="41">
        <v>0</v>
      </c>
      <c r="J120" s="45">
        <f>J118-J121</f>
        <v>0</v>
      </c>
      <c r="K120" s="45">
        <f>K118-K121</f>
        <v>0</v>
      </c>
      <c r="L120" s="41">
        <f>L118-L121</f>
        <v>0</v>
      </c>
      <c r="M120" s="105">
        <f aca="true" t="shared" si="12" ref="M120:M125">SUM(J120:L120)</f>
        <v>0</v>
      </c>
      <c r="N120" s="109" t="s">
        <v>320</v>
      </c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</row>
    <row r="121" spans="1:36" s="62" customFormat="1" ht="25.5" customHeight="1">
      <c r="A121" s="156"/>
      <c r="B121" s="176"/>
      <c r="C121" s="176"/>
      <c r="D121" s="165"/>
      <c r="E121" s="176"/>
      <c r="F121" s="165"/>
      <c r="G121" s="174"/>
      <c r="H121" s="39" t="s">
        <v>254</v>
      </c>
      <c r="I121" s="130">
        <v>0</v>
      </c>
      <c r="J121" s="124">
        <v>0</v>
      </c>
      <c r="K121" s="45">
        <v>0</v>
      </c>
      <c r="L121" s="33">
        <v>50</v>
      </c>
      <c r="M121" s="105">
        <f t="shared" si="12"/>
        <v>50</v>
      </c>
      <c r="N121" s="109">
        <v>710</v>
      </c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62" customFormat="1" ht="25.5" customHeight="1">
      <c r="A122" s="156"/>
      <c r="B122" s="174"/>
      <c r="C122" s="180"/>
      <c r="D122" s="166"/>
      <c r="E122" s="174"/>
      <c r="F122" s="166"/>
      <c r="G122" s="174"/>
      <c r="H122" s="35" t="s">
        <v>199</v>
      </c>
      <c r="I122" s="41">
        <v>0</v>
      </c>
      <c r="J122" s="127">
        <v>0</v>
      </c>
      <c r="K122" s="47">
        <v>0</v>
      </c>
      <c r="L122" s="43">
        <v>0</v>
      </c>
      <c r="M122" s="105">
        <f t="shared" si="12"/>
        <v>0</v>
      </c>
      <c r="N122" s="109" t="s">
        <v>320</v>
      </c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</row>
    <row r="123" spans="1:36" s="62" customFormat="1" ht="25.5" customHeight="1">
      <c r="A123" s="156"/>
      <c r="B123" s="174"/>
      <c r="C123" s="180"/>
      <c r="D123" s="166"/>
      <c r="E123" s="174"/>
      <c r="F123" s="166"/>
      <c r="G123" s="174"/>
      <c r="H123" s="35" t="s">
        <v>200</v>
      </c>
      <c r="I123" s="41">
        <v>0</v>
      </c>
      <c r="J123" s="127">
        <v>0</v>
      </c>
      <c r="K123" s="47">
        <v>0</v>
      </c>
      <c r="L123" s="43">
        <v>0</v>
      </c>
      <c r="M123" s="105">
        <f t="shared" si="12"/>
        <v>0</v>
      </c>
      <c r="N123" s="109" t="s">
        <v>320</v>
      </c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62" customFormat="1" ht="25.5" customHeight="1">
      <c r="A124" s="156"/>
      <c r="B124" s="174"/>
      <c r="C124" s="180"/>
      <c r="D124" s="166"/>
      <c r="E124" s="174"/>
      <c r="F124" s="166"/>
      <c r="G124" s="174"/>
      <c r="H124" s="35" t="s">
        <v>201</v>
      </c>
      <c r="I124" s="41">
        <v>0</v>
      </c>
      <c r="J124" s="127">
        <v>0</v>
      </c>
      <c r="K124" s="47">
        <v>0</v>
      </c>
      <c r="L124" s="43">
        <v>0</v>
      </c>
      <c r="M124" s="105">
        <f t="shared" si="12"/>
        <v>0</v>
      </c>
      <c r="N124" s="109" t="s">
        <v>320</v>
      </c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</row>
    <row r="125" spans="1:36" s="62" customFormat="1" ht="25.5" customHeight="1" thickBot="1">
      <c r="A125" s="156"/>
      <c r="B125" s="174"/>
      <c r="C125" s="180"/>
      <c r="D125" s="166"/>
      <c r="E125" s="174"/>
      <c r="F125" s="166"/>
      <c r="G125" s="174"/>
      <c r="H125" s="36" t="s">
        <v>198</v>
      </c>
      <c r="I125" s="131">
        <v>0</v>
      </c>
      <c r="J125" s="128">
        <v>0</v>
      </c>
      <c r="K125" s="53">
        <v>0</v>
      </c>
      <c r="L125" s="52">
        <v>100</v>
      </c>
      <c r="M125" s="106">
        <f t="shared" si="12"/>
        <v>100</v>
      </c>
      <c r="N125" s="115">
        <v>710</v>
      </c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36" s="62" customFormat="1" ht="25.5" customHeight="1" thickBot="1">
      <c r="A126" s="157"/>
      <c r="B126" s="181"/>
      <c r="C126" s="175"/>
      <c r="D126" s="167"/>
      <c r="E126" s="181"/>
      <c r="F126" s="167"/>
      <c r="G126" s="181"/>
      <c r="H126" s="37" t="s">
        <v>9</v>
      </c>
      <c r="I126" s="50">
        <v>0</v>
      </c>
      <c r="J126" s="51">
        <f>SUM(J122:J125)+J118</f>
        <v>0</v>
      </c>
      <c r="K126" s="51">
        <f>SUM(K122:K125)+K118</f>
        <v>0</v>
      </c>
      <c r="L126" s="50">
        <f>SUM(L122:L125)+L118</f>
        <v>150</v>
      </c>
      <c r="M126" s="107">
        <f>SUM(M122:M125)+M118</f>
        <v>150</v>
      </c>
      <c r="N126" s="116" t="s">
        <v>320</v>
      </c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</row>
    <row r="127" spans="1:14" s="60" customFormat="1" ht="25.5" customHeight="1">
      <c r="A127" s="155">
        <v>14</v>
      </c>
      <c r="B127" s="168" t="s">
        <v>318</v>
      </c>
      <c r="C127" s="168" t="s">
        <v>257</v>
      </c>
      <c r="D127" s="142" t="s">
        <v>6</v>
      </c>
      <c r="E127" s="168" t="s">
        <v>258</v>
      </c>
      <c r="F127" s="164" t="s">
        <v>240</v>
      </c>
      <c r="G127" s="168" t="s">
        <v>343</v>
      </c>
      <c r="H127" s="38" t="s">
        <v>118</v>
      </c>
      <c r="I127" s="132">
        <v>0</v>
      </c>
      <c r="J127" s="126">
        <v>0</v>
      </c>
      <c r="K127" s="46">
        <v>100</v>
      </c>
      <c r="L127" s="42">
        <v>0</v>
      </c>
      <c r="M127" s="104">
        <f>SUM(J127:L127)</f>
        <v>100</v>
      </c>
      <c r="N127" s="114">
        <v>801</v>
      </c>
    </row>
    <row r="128" spans="1:14" s="60" customFormat="1" ht="25.5" customHeight="1">
      <c r="A128" s="156"/>
      <c r="B128" s="171"/>
      <c r="C128" s="171"/>
      <c r="D128" s="143"/>
      <c r="E128" s="171"/>
      <c r="F128" s="165"/>
      <c r="G128" s="169"/>
      <c r="H128" s="35" t="s">
        <v>252</v>
      </c>
      <c r="I128" s="41"/>
      <c r="J128" s="124"/>
      <c r="K128" s="45"/>
      <c r="L128" s="33"/>
      <c r="M128" s="105" t="s">
        <v>180</v>
      </c>
      <c r="N128" s="109" t="s">
        <v>320</v>
      </c>
    </row>
    <row r="129" spans="1:14" s="60" customFormat="1" ht="25.5" customHeight="1">
      <c r="A129" s="156"/>
      <c r="B129" s="171"/>
      <c r="C129" s="171"/>
      <c r="D129" s="143"/>
      <c r="E129" s="171"/>
      <c r="F129" s="165"/>
      <c r="G129" s="169"/>
      <c r="H129" s="35" t="s">
        <v>253</v>
      </c>
      <c r="I129" s="41">
        <v>0</v>
      </c>
      <c r="J129" s="45">
        <f>J127-J130</f>
        <v>0</v>
      </c>
      <c r="K129" s="45">
        <f>K127-K130</f>
        <v>100</v>
      </c>
      <c r="L129" s="41">
        <v>0</v>
      </c>
      <c r="M129" s="105">
        <f aca="true" t="shared" si="13" ref="M129:M134">SUM(J129:L129)</f>
        <v>100</v>
      </c>
      <c r="N129" s="109">
        <v>801</v>
      </c>
    </row>
    <row r="130" spans="1:14" s="60" customFormat="1" ht="25.5" customHeight="1">
      <c r="A130" s="156"/>
      <c r="B130" s="171"/>
      <c r="C130" s="171"/>
      <c r="D130" s="143"/>
      <c r="E130" s="171"/>
      <c r="F130" s="165"/>
      <c r="G130" s="169"/>
      <c r="H130" s="39" t="s">
        <v>255</v>
      </c>
      <c r="I130" s="130">
        <v>0</v>
      </c>
      <c r="J130" s="124">
        <v>0</v>
      </c>
      <c r="K130" s="45">
        <v>0</v>
      </c>
      <c r="L130" s="33">
        <v>0</v>
      </c>
      <c r="M130" s="105">
        <f t="shared" si="13"/>
        <v>0</v>
      </c>
      <c r="N130" s="109" t="s">
        <v>320</v>
      </c>
    </row>
    <row r="131" spans="1:14" s="60" customFormat="1" ht="25.5" customHeight="1">
      <c r="A131" s="156"/>
      <c r="B131" s="180"/>
      <c r="C131" s="180"/>
      <c r="D131" s="194"/>
      <c r="E131" s="180"/>
      <c r="F131" s="166"/>
      <c r="G131" s="180"/>
      <c r="H131" s="35" t="s">
        <v>204</v>
      </c>
      <c r="I131" s="41">
        <v>0</v>
      </c>
      <c r="J131" s="127">
        <v>0</v>
      </c>
      <c r="K131" s="47">
        <v>0</v>
      </c>
      <c r="L131" s="43">
        <v>0</v>
      </c>
      <c r="M131" s="105">
        <f t="shared" si="13"/>
        <v>0</v>
      </c>
      <c r="N131" s="109" t="s">
        <v>320</v>
      </c>
    </row>
    <row r="132" spans="1:14" s="60" customFormat="1" ht="25.5" customHeight="1">
      <c r="A132" s="156"/>
      <c r="B132" s="180"/>
      <c r="C132" s="180"/>
      <c r="D132" s="194"/>
      <c r="E132" s="180"/>
      <c r="F132" s="166"/>
      <c r="G132" s="180"/>
      <c r="H132" s="39" t="s">
        <v>200</v>
      </c>
      <c r="I132" s="130">
        <v>0</v>
      </c>
      <c r="J132" s="127">
        <v>0</v>
      </c>
      <c r="K132" s="47">
        <v>0</v>
      </c>
      <c r="L132" s="43">
        <v>0</v>
      </c>
      <c r="M132" s="105">
        <f t="shared" si="13"/>
        <v>0</v>
      </c>
      <c r="N132" s="109" t="s">
        <v>320</v>
      </c>
    </row>
    <row r="133" spans="1:14" s="60" customFormat="1" ht="25.5" customHeight="1">
      <c r="A133" s="156"/>
      <c r="B133" s="180"/>
      <c r="C133" s="180"/>
      <c r="D133" s="194"/>
      <c r="E133" s="180"/>
      <c r="F133" s="166"/>
      <c r="G133" s="180"/>
      <c r="H133" s="35" t="s">
        <v>202</v>
      </c>
      <c r="I133" s="41">
        <v>0</v>
      </c>
      <c r="J133" s="127">
        <v>0</v>
      </c>
      <c r="K133" s="47">
        <v>0</v>
      </c>
      <c r="L133" s="43">
        <v>0</v>
      </c>
      <c r="M133" s="105">
        <f t="shared" si="13"/>
        <v>0</v>
      </c>
      <c r="N133" s="109" t="s">
        <v>320</v>
      </c>
    </row>
    <row r="134" spans="1:14" s="60" customFormat="1" ht="39.75" customHeight="1" thickBot="1">
      <c r="A134" s="156"/>
      <c r="B134" s="180"/>
      <c r="C134" s="180"/>
      <c r="D134" s="194"/>
      <c r="E134" s="180"/>
      <c r="F134" s="166"/>
      <c r="G134" s="180"/>
      <c r="H134" s="36" t="s">
        <v>317</v>
      </c>
      <c r="I134" s="131">
        <v>0</v>
      </c>
      <c r="J134" s="128">
        <v>0</v>
      </c>
      <c r="K134" s="53">
        <v>0</v>
      </c>
      <c r="L134" s="52">
        <v>0</v>
      </c>
      <c r="M134" s="106">
        <f t="shared" si="13"/>
        <v>0</v>
      </c>
      <c r="N134" s="115" t="s">
        <v>320</v>
      </c>
    </row>
    <row r="135" spans="1:14" s="60" customFormat="1" ht="25.5" customHeight="1" thickBot="1">
      <c r="A135" s="157"/>
      <c r="B135" s="175"/>
      <c r="C135" s="175"/>
      <c r="D135" s="172"/>
      <c r="E135" s="175"/>
      <c r="F135" s="172"/>
      <c r="G135" s="175"/>
      <c r="H135" s="37" t="s">
        <v>9</v>
      </c>
      <c r="I135" s="50">
        <v>0</v>
      </c>
      <c r="J135" s="51">
        <f>SUM(J131:J134)+J127</f>
        <v>0</v>
      </c>
      <c r="K135" s="51">
        <f>SUM(K131:K134)+K127</f>
        <v>100</v>
      </c>
      <c r="L135" s="50">
        <f>SUM(L131:L134)+L127</f>
        <v>0</v>
      </c>
      <c r="M135" s="107">
        <f>SUM(M131:M134)+M127</f>
        <v>100</v>
      </c>
      <c r="N135" s="116" t="s">
        <v>320</v>
      </c>
    </row>
    <row r="136" spans="1:14" s="60" customFormat="1" ht="24.75" customHeight="1">
      <c r="A136" s="155">
        <v>15</v>
      </c>
      <c r="B136" s="168" t="s">
        <v>326</v>
      </c>
      <c r="C136" s="168" t="s">
        <v>327</v>
      </c>
      <c r="D136" s="142" t="s">
        <v>6</v>
      </c>
      <c r="E136" s="160" t="s">
        <v>328</v>
      </c>
      <c r="F136" s="164" t="s">
        <v>330</v>
      </c>
      <c r="G136" s="168" t="s">
        <v>329</v>
      </c>
      <c r="H136" s="38" t="s">
        <v>118</v>
      </c>
      <c r="I136" s="132">
        <v>0</v>
      </c>
      <c r="J136" s="104">
        <f>SUM(G136:I136)</f>
        <v>0</v>
      </c>
      <c r="K136" s="104">
        <f>SUM(H136:J136)</f>
        <v>0</v>
      </c>
      <c r="L136" s="104">
        <f>SUM(I136:K136)</f>
        <v>0</v>
      </c>
      <c r="M136" s="104">
        <f>SUM(J136:L136)</f>
        <v>0</v>
      </c>
      <c r="N136" s="114" t="s">
        <v>320</v>
      </c>
    </row>
    <row r="137" spans="1:14" s="60" customFormat="1" ht="24.75" customHeight="1">
      <c r="A137" s="156"/>
      <c r="B137" s="171"/>
      <c r="C137" s="171"/>
      <c r="D137" s="143"/>
      <c r="E137" s="161"/>
      <c r="F137" s="165"/>
      <c r="G137" s="169"/>
      <c r="H137" s="35" t="s">
        <v>252</v>
      </c>
      <c r="I137" s="41"/>
      <c r="J137" s="105" t="s">
        <v>180</v>
      </c>
      <c r="K137" s="105" t="s">
        <v>180</v>
      </c>
      <c r="L137" s="105" t="s">
        <v>180</v>
      </c>
      <c r="M137" s="105" t="s">
        <v>180</v>
      </c>
      <c r="N137" s="109" t="s">
        <v>320</v>
      </c>
    </row>
    <row r="138" spans="1:14" s="60" customFormat="1" ht="24.75" customHeight="1">
      <c r="A138" s="156"/>
      <c r="B138" s="171"/>
      <c r="C138" s="171"/>
      <c r="D138" s="143"/>
      <c r="E138" s="161"/>
      <c r="F138" s="165"/>
      <c r="G138" s="169"/>
      <c r="H138" s="35" t="s">
        <v>253</v>
      </c>
      <c r="I138" s="41">
        <v>0</v>
      </c>
      <c r="J138" s="105">
        <v>0</v>
      </c>
      <c r="K138" s="105">
        <v>0</v>
      </c>
      <c r="L138" s="105">
        <v>0</v>
      </c>
      <c r="M138" s="105">
        <f aca="true" t="shared" si="14" ref="M138:M143">SUM(J138:L138)</f>
        <v>0</v>
      </c>
      <c r="N138" s="109" t="s">
        <v>320</v>
      </c>
    </row>
    <row r="139" spans="1:14" s="60" customFormat="1" ht="24.75" customHeight="1">
      <c r="A139" s="156"/>
      <c r="B139" s="171"/>
      <c r="C139" s="171"/>
      <c r="D139" s="143"/>
      <c r="E139" s="161"/>
      <c r="F139" s="165"/>
      <c r="G139" s="169"/>
      <c r="H139" s="39" t="s">
        <v>255</v>
      </c>
      <c r="I139" s="130">
        <v>0</v>
      </c>
      <c r="J139" s="105">
        <v>0</v>
      </c>
      <c r="K139" s="105">
        <v>0</v>
      </c>
      <c r="L139" s="105">
        <v>0</v>
      </c>
      <c r="M139" s="105">
        <f t="shared" si="14"/>
        <v>0</v>
      </c>
      <c r="N139" s="109" t="s">
        <v>320</v>
      </c>
    </row>
    <row r="140" spans="1:14" s="60" customFormat="1" ht="24.75" customHeight="1">
      <c r="A140" s="156"/>
      <c r="B140" s="169"/>
      <c r="C140" s="169"/>
      <c r="D140" s="194"/>
      <c r="E140" s="162"/>
      <c r="F140" s="166"/>
      <c r="G140" s="169"/>
      <c r="H140" s="35" t="s">
        <v>204</v>
      </c>
      <c r="I140" s="41">
        <v>0</v>
      </c>
      <c r="J140" s="105">
        <v>0</v>
      </c>
      <c r="K140" s="105">
        <v>0</v>
      </c>
      <c r="L140" s="105">
        <v>0</v>
      </c>
      <c r="M140" s="105">
        <f t="shared" si="14"/>
        <v>0</v>
      </c>
      <c r="N140" s="109" t="s">
        <v>320</v>
      </c>
    </row>
    <row r="141" spans="1:14" s="60" customFormat="1" ht="24.75" customHeight="1">
      <c r="A141" s="156"/>
      <c r="B141" s="169"/>
      <c r="C141" s="169"/>
      <c r="D141" s="194"/>
      <c r="E141" s="162"/>
      <c r="F141" s="166"/>
      <c r="G141" s="169"/>
      <c r="H141" s="39" t="s">
        <v>200</v>
      </c>
      <c r="I141" s="130">
        <v>0</v>
      </c>
      <c r="J141" s="105">
        <v>0</v>
      </c>
      <c r="K141" s="105">
        <v>0</v>
      </c>
      <c r="L141" s="105">
        <v>0</v>
      </c>
      <c r="M141" s="105">
        <f t="shared" si="14"/>
        <v>0</v>
      </c>
      <c r="N141" s="109" t="s">
        <v>320</v>
      </c>
    </row>
    <row r="142" spans="1:14" s="60" customFormat="1" ht="24.75" customHeight="1">
      <c r="A142" s="156"/>
      <c r="B142" s="169"/>
      <c r="C142" s="169"/>
      <c r="D142" s="194"/>
      <c r="E142" s="162"/>
      <c r="F142" s="166"/>
      <c r="G142" s="169"/>
      <c r="H142" s="35" t="s">
        <v>202</v>
      </c>
      <c r="I142" s="41">
        <v>0</v>
      </c>
      <c r="J142" s="105">
        <v>0</v>
      </c>
      <c r="K142" s="105">
        <v>0</v>
      </c>
      <c r="L142" s="105">
        <v>0</v>
      </c>
      <c r="M142" s="105">
        <f t="shared" si="14"/>
        <v>0</v>
      </c>
      <c r="N142" s="109" t="s">
        <v>320</v>
      </c>
    </row>
    <row r="143" spans="1:14" s="60" customFormat="1" ht="24.75" customHeight="1" thickBot="1">
      <c r="A143" s="156"/>
      <c r="B143" s="169"/>
      <c r="C143" s="169"/>
      <c r="D143" s="194"/>
      <c r="E143" s="162"/>
      <c r="F143" s="166"/>
      <c r="G143" s="169"/>
      <c r="H143" s="36" t="s">
        <v>342</v>
      </c>
      <c r="I143" s="131">
        <v>0</v>
      </c>
      <c r="J143" s="106">
        <f>SUM(G143:I143)</f>
        <v>0</v>
      </c>
      <c r="K143" s="106">
        <v>41</v>
      </c>
      <c r="L143" s="106">
        <v>0</v>
      </c>
      <c r="M143" s="106">
        <f t="shared" si="14"/>
        <v>41</v>
      </c>
      <c r="N143" s="115">
        <v>926</v>
      </c>
    </row>
    <row r="144" spans="1:14" s="60" customFormat="1" ht="24.75" customHeight="1" thickBot="1">
      <c r="A144" s="157"/>
      <c r="B144" s="170"/>
      <c r="C144" s="170"/>
      <c r="D144" s="172"/>
      <c r="E144" s="163"/>
      <c r="F144" s="172"/>
      <c r="G144" s="170"/>
      <c r="H144" s="37" t="s">
        <v>9</v>
      </c>
      <c r="I144" s="50">
        <v>0</v>
      </c>
      <c r="J144" s="107">
        <f>SUM(J140:J143)+J136</f>
        <v>0</v>
      </c>
      <c r="K144" s="107">
        <f>SUM(K140:K143)+K136</f>
        <v>41</v>
      </c>
      <c r="L144" s="107">
        <f>SUM(L140:L143)+L136</f>
        <v>0</v>
      </c>
      <c r="M144" s="107">
        <f>SUM(M140:M143)+M136</f>
        <v>41</v>
      </c>
      <c r="N144" s="116" t="s">
        <v>320</v>
      </c>
    </row>
    <row r="145" spans="1:14" s="60" customFormat="1" ht="25.5" customHeight="1">
      <c r="A145" s="155">
        <v>16</v>
      </c>
      <c r="B145" s="168" t="s">
        <v>331</v>
      </c>
      <c r="C145" s="168" t="s">
        <v>331</v>
      </c>
      <c r="D145" s="142" t="s">
        <v>6</v>
      </c>
      <c r="E145" s="177" t="s">
        <v>344</v>
      </c>
      <c r="F145" s="164" t="s">
        <v>330</v>
      </c>
      <c r="G145" s="168" t="s">
        <v>332</v>
      </c>
      <c r="H145" s="38" t="s">
        <v>118</v>
      </c>
      <c r="I145" s="132">
        <v>0</v>
      </c>
      <c r="J145" s="126">
        <v>0</v>
      </c>
      <c r="K145" s="46">
        <v>0</v>
      </c>
      <c r="L145" s="42">
        <v>0</v>
      </c>
      <c r="M145" s="104">
        <f>SUM(J145:L145)</f>
        <v>0</v>
      </c>
      <c r="N145" s="114" t="s">
        <v>320</v>
      </c>
    </row>
    <row r="146" spans="1:14" s="60" customFormat="1" ht="25.5" customHeight="1">
      <c r="A146" s="156"/>
      <c r="B146" s="171"/>
      <c r="C146" s="171"/>
      <c r="D146" s="143"/>
      <c r="E146" s="178"/>
      <c r="F146" s="165"/>
      <c r="G146" s="169"/>
      <c r="H146" s="35" t="s">
        <v>252</v>
      </c>
      <c r="I146" s="41"/>
      <c r="J146" s="124"/>
      <c r="K146" s="45"/>
      <c r="L146" s="33"/>
      <c r="M146" s="105" t="s">
        <v>180</v>
      </c>
      <c r="N146" s="109" t="s">
        <v>320</v>
      </c>
    </row>
    <row r="147" spans="1:14" s="60" customFormat="1" ht="25.5" customHeight="1">
      <c r="A147" s="156"/>
      <c r="B147" s="171"/>
      <c r="C147" s="171"/>
      <c r="D147" s="143"/>
      <c r="E147" s="178"/>
      <c r="F147" s="165"/>
      <c r="G147" s="169"/>
      <c r="H147" s="35" t="s">
        <v>253</v>
      </c>
      <c r="I147" s="41">
        <v>0</v>
      </c>
      <c r="J147" s="45">
        <f>J145-J148</f>
        <v>0</v>
      </c>
      <c r="K147" s="45">
        <f>K145-K148</f>
        <v>0</v>
      </c>
      <c r="L147" s="41">
        <v>0</v>
      </c>
      <c r="M147" s="105">
        <f aca="true" t="shared" si="15" ref="M147:M152">SUM(J147:L147)</f>
        <v>0</v>
      </c>
      <c r="N147" s="109" t="s">
        <v>320</v>
      </c>
    </row>
    <row r="148" spans="1:14" s="60" customFormat="1" ht="25.5" customHeight="1">
      <c r="A148" s="156"/>
      <c r="B148" s="171"/>
      <c r="C148" s="171"/>
      <c r="D148" s="143"/>
      <c r="E148" s="178"/>
      <c r="F148" s="165"/>
      <c r="G148" s="169"/>
      <c r="H148" s="39" t="s">
        <v>309</v>
      </c>
      <c r="I148" s="130">
        <v>0</v>
      </c>
      <c r="J148" s="124">
        <v>0</v>
      </c>
      <c r="K148" s="45">
        <v>0</v>
      </c>
      <c r="L148" s="33">
        <v>0</v>
      </c>
      <c r="M148" s="105">
        <f t="shared" si="15"/>
        <v>0</v>
      </c>
      <c r="N148" s="109" t="s">
        <v>320</v>
      </c>
    </row>
    <row r="149" spans="1:14" s="60" customFormat="1" ht="25.5" customHeight="1">
      <c r="A149" s="156"/>
      <c r="B149" s="169"/>
      <c r="C149" s="169"/>
      <c r="D149" s="194"/>
      <c r="E149" s="178"/>
      <c r="F149" s="166"/>
      <c r="G149" s="169"/>
      <c r="H149" s="35" t="s">
        <v>204</v>
      </c>
      <c r="I149" s="41">
        <v>0</v>
      </c>
      <c r="J149" s="127">
        <v>0</v>
      </c>
      <c r="K149" s="47">
        <v>0</v>
      </c>
      <c r="L149" s="43">
        <v>0</v>
      </c>
      <c r="M149" s="105">
        <f t="shared" si="15"/>
        <v>0</v>
      </c>
      <c r="N149" s="109" t="s">
        <v>320</v>
      </c>
    </row>
    <row r="150" spans="1:14" s="60" customFormat="1" ht="25.5" customHeight="1">
      <c r="A150" s="156"/>
      <c r="B150" s="169"/>
      <c r="C150" s="169"/>
      <c r="D150" s="194"/>
      <c r="E150" s="178"/>
      <c r="F150" s="166"/>
      <c r="G150" s="169"/>
      <c r="H150" s="39" t="s">
        <v>200</v>
      </c>
      <c r="I150" s="130">
        <v>0</v>
      </c>
      <c r="J150" s="127">
        <v>0</v>
      </c>
      <c r="K150" s="47">
        <v>0</v>
      </c>
      <c r="L150" s="43">
        <v>0</v>
      </c>
      <c r="M150" s="105">
        <f t="shared" si="15"/>
        <v>0</v>
      </c>
      <c r="N150" s="109" t="s">
        <v>320</v>
      </c>
    </row>
    <row r="151" spans="1:14" s="60" customFormat="1" ht="25.5" customHeight="1">
      <c r="A151" s="156"/>
      <c r="B151" s="169"/>
      <c r="C151" s="169"/>
      <c r="D151" s="194"/>
      <c r="E151" s="178"/>
      <c r="F151" s="166"/>
      <c r="G151" s="169"/>
      <c r="H151" s="35" t="s">
        <v>202</v>
      </c>
      <c r="I151" s="41">
        <v>0</v>
      </c>
      <c r="J151" s="127">
        <v>0</v>
      </c>
      <c r="K151" s="47">
        <v>0</v>
      </c>
      <c r="L151" s="43">
        <v>0</v>
      </c>
      <c r="M151" s="105">
        <f t="shared" si="15"/>
        <v>0</v>
      </c>
      <c r="N151" s="109" t="s">
        <v>320</v>
      </c>
    </row>
    <row r="152" spans="1:14" s="60" customFormat="1" ht="25.5" customHeight="1" thickBot="1">
      <c r="A152" s="156"/>
      <c r="B152" s="169"/>
      <c r="C152" s="169"/>
      <c r="D152" s="194"/>
      <c r="E152" s="178"/>
      <c r="F152" s="166"/>
      <c r="G152" s="169"/>
      <c r="H152" s="36" t="s">
        <v>341</v>
      </c>
      <c r="I152" s="131">
        <v>0</v>
      </c>
      <c r="J152" s="128">
        <v>0</v>
      </c>
      <c r="K152" s="53">
        <v>43</v>
      </c>
      <c r="L152" s="52">
        <v>0</v>
      </c>
      <c r="M152" s="106">
        <f t="shared" si="15"/>
        <v>43</v>
      </c>
      <c r="N152" s="115">
        <v>801</v>
      </c>
    </row>
    <row r="153" spans="1:14" s="60" customFormat="1" ht="25.5" customHeight="1" thickBot="1">
      <c r="A153" s="157"/>
      <c r="B153" s="170"/>
      <c r="C153" s="170"/>
      <c r="D153" s="172"/>
      <c r="E153" s="179"/>
      <c r="F153" s="172"/>
      <c r="G153" s="170"/>
      <c r="H153" s="37" t="s">
        <v>9</v>
      </c>
      <c r="I153" s="50">
        <v>0</v>
      </c>
      <c r="J153" s="51">
        <f>SUM(J149:J152)+J145</f>
        <v>0</v>
      </c>
      <c r="K153" s="51">
        <f>SUM(K149:K152)+K145</f>
        <v>43</v>
      </c>
      <c r="L153" s="50">
        <f>SUM(L149:L152)+L145</f>
        <v>0</v>
      </c>
      <c r="M153" s="107">
        <f>SUM(M149:M152)+M145</f>
        <v>43</v>
      </c>
      <c r="N153" s="116" t="s">
        <v>320</v>
      </c>
    </row>
    <row r="154" spans="1:14" s="60" customFormat="1" ht="25.5" customHeight="1">
      <c r="A154" s="155">
        <v>17</v>
      </c>
      <c r="B154" s="168" t="s">
        <v>338</v>
      </c>
      <c r="C154" s="168" t="s">
        <v>339</v>
      </c>
      <c r="D154" s="142" t="s">
        <v>6</v>
      </c>
      <c r="E154" s="160" t="s">
        <v>340</v>
      </c>
      <c r="F154" s="164" t="s">
        <v>7</v>
      </c>
      <c r="G154" s="168"/>
      <c r="H154" s="38" t="s">
        <v>118</v>
      </c>
      <c r="I154" s="46">
        <v>108</v>
      </c>
      <c r="J154" s="126">
        <v>3.3</v>
      </c>
      <c r="K154" s="46">
        <v>100</v>
      </c>
      <c r="L154" s="42">
        <v>0</v>
      </c>
      <c r="M154" s="104">
        <f>SUM(J154:L154)</f>
        <v>103.3</v>
      </c>
      <c r="N154" s="114">
        <v>852</v>
      </c>
    </row>
    <row r="155" spans="1:14" s="60" customFormat="1" ht="25.5" customHeight="1">
      <c r="A155" s="156"/>
      <c r="B155" s="171"/>
      <c r="C155" s="171"/>
      <c r="D155" s="143"/>
      <c r="E155" s="161"/>
      <c r="F155" s="165"/>
      <c r="G155" s="169"/>
      <c r="H155" s="35" t="s">
        <v>252</v>
      </c>
      <c r="I155" s="45"/>
      <c r="J155" s="124"/>
      <c r="K155" s="45"/>
      <c r="L155" s="33"/>
      <c r="M155" s="105" t="s">
        <v>180</v>
      </c>
      <c r="N155" s="109" t="s">
        <v>320</v>
      </c>
    </row>
    <row r="156" spans="1:14" s="60" customFormat="1" ht="25.5" customHeight="1">
      <c r="A156" s="156"/>
      <c r="B156" s="171"/>
      <c r="C156" s="171"/>
      <c r="D156" s="143"/>
      <c r="E156" s="161"/>
      <c r="F156" s="165"/>
      <c r="G156" s="169"/>
      <c r="H156" s="35" t="s">
        <v>253</v>
      </c>
      <c r="I156" s="45">
        <f>I154-I157</f>
        <v>108</v>
      </c>
      <c r="J156" s="45">
        <f>J154-J157</f>
        <v>3.3</v>
      </c>
      <c r="K156" s="45">
        <f>K154-K157</f>
        <v>100</v>
      </c>
      <c r="L156" s="41">
        <v>0</v>
      </c>
      <c r="M156" s="105">
        <f aca="true" t="shared" si="16" ref="M156:M161">SUM(J156:L156)</f>
        <v>103.3</v>
      </c>
      <c r="N156" s="109">
        <v>852</v>
      </c>
    </row>
    <row r="157" spans="1:14" s="60" customFormat="1" ht="25.5" customHeight="1">
      <c r="A157" s="156"/>
      <c r="B157" s="171"/>
      <c r="C157" s="171"/>
      <c r="D157" s="143"/>
      <c r="E157" s="161"/>
      <c r="F157" s="165"/>
      <c r="G157" s="169"/>
      <c r="H157" s="39" t="s">
        <v>254</v>
      </c>
      <c r="I157" s="45">
        <v>0</v>
      </c>
      <c r="J157" s="124">
        <v>0</v>
      </c>
      <c r="K157" s="45">
        <v>0</v>
      </c>
      <c r="L157" s="33">
        <v>0</v>
      </c>
      <c r="M157" s="105">
        <f t="shared" si="16"/>
        <v>0</v>
      </c>
      <c r="N157" s="109" t="s">
        <v>320</v>
      </c>
    </row>
    <row r="158" spans="1:14" s="60" customFormat="1" ht="25.5" customHeight="1">
      <c r="A158" s="156"/>
      <c r="B158" s="169"/>
      <c r="C158" s="169"/>
      <c r="D158" s="158"/>
      <c r="E158" s="162"/>
      <c r="F158" s="166"/>
      <c r="G158" s="169"/>
      <c r="H158" s="35" t="s">
        <v>204</v>
      </c>
      <c r="I158" s="47">
        <v>300</v>
      </c>
      <c r="J158" s="127">
        <v>0</v>
      </c>
      <c r="K158" s="47">
        <v>300</v>
      </c>
      <c r="L158" s="43">
        <v>0</v>
      </c>
      <c r="M158" s="105">
        <f t="shared" si="16"/>
        <v>300</v>
      </c>
      <c r="N158" s="109">
        <v>852</v>
      </c>
    </row>
    <row r="159" spans="1:14" s="60" customFormat="1" ht="25.5" customHeight="1">
      <c r="A159" s="156"/>
      <c r="B159" s="169"/>
      <c r="C159" s="169"/>
      <c r="D159" s="158"/>
      <c r="E159" s="162"/>
      <c r="F159" s="166"/>
      <c r="G159" s="169"/>
      <c r="H159" s="39" t="s">
        <v>200</v>
      </c>
      <c r="I159" s="47">
        <v>0</v>
      </c>
      <c r="J159" s="127">
        <v>0</v>
      </c>
      <c r="K159" s="47">
        <v>0</v>
      </c>
      <c r="L159" s="43">
        <v>0</v>
      </c>
      <c r="M159" s="105">
        <f t="shared" si="16"/>
        <v>0</v>
      </c>
      <c r="N159" s="109" t="s">
        <v>320</v>
      </c>
    </row>
    <row r="160" spans="1:14" s="60" customFormat="1" ht="25.5" customHeight="1">
      <c r="A160" s="156"/>
      <c r="B160" s="169"/>
      <c r="C160" s="169"/>
      <c r="D160" s="158"/>
      <c r="E160" s="162"/>
      <c r="F160" s="166"/>
      <c r="G160" s="169"/>
      <c r="H160" s="35" t="s">
        <v>202</v>
      </c>
      <c r="I160" s="47">
        <v>0</v>
      </c>
      <c r="J160" s="127">
        <v>0</v>
      </c>
      <c r="K160" s="47">
        <v>0</v>
      </c>
      <c r="L160" s="43">
        <v>0</v>
      </c>
      <c r="M160" s="105">
        <f t="shared" si="16"/>
        <v>0</v>
      </c>
      <c r="N160" s="109" t="s">
        <v>320</v>
      </c>
    </row>
    <row r="161" spans="1:14" s="60" customFormat="1" ht="25.5" customHeight="1" thickBot="1">
      <c r="A161" s="156"/>
      <c r="B161" s="169"/>
      <c r="C161" s="169"/>
      <c r="D161" s="158"/>
      <c r="E161" s="162"/>
      <c r="F161" s="166"/>
      <c r="G161" s="169"/>
      <c r="H161" s="36" t="s">
        <v>312</v>
      </c>
      <c r="I161" s="53">
        <v>41</v>
      </c>
      <c r="J161" s="128">
        <v>41</v>
      </c>
      <c r="K161" s="53">
        <v>0</v>
      </c>
      <c r="L161" s="52">
        <v>0</v>
      </c>
      <c r="M161" s="106">
        <f t="shared" si="16"/>
        <v>41</v>
      </c>
      <c r="N161" s="115">
        <v>852</v>
      </c>
    </row>
    <row r="162" spans="1:14" s="60" customFormat="1" ht="25.5" customHeight="1" thickBot="1">
      <c r="A162" s="157"/>
      <c r="B162" s="170"/>
      <c r="C162" s="170"/>
      <c r="D162" s="159"/>
      <c r="E162" s="163"/>
      <c r="F162" s="167"/>
      <c r="G162" s="170"/>
      <c r="H162" s="37" t="s">
        <v>9</v>
      </c>
      <c r="I162" s="51">
        <f>SUM(I158:I161)+I154</f>
        <v>449</v>
      </c>
      <c r="J162" s="51">
        <f>SUM(J158:J161)+J154</f>
        <v>44.3</v>
      </c>
      <c r="K162" s="51">
        <f>SUM(K158:K161)+K154</f>
        <v>400</v>
      </c>
      <c r="L162" s="50">
        <f>SUM(L158:L161)+L154</f>
        <v>0</v>
      </c>
      <c r="M162" s="107">
        <f>SUM(M158:M161)+M154</f>
        <v>444.3</v>
      </c>
      <c r="N162" s="116" t="s">
        <v>320</v>
      </c>
    </row>
    <row r="163" spans="1:14" s="60" customFormat="1" ht="25.5" customHeight="1">
      <c r="A163" s="155">
        <v>18</v>
      </c>
      <c r="B163" s="168" t="s">
        <v>306</v>
      </c>
      <c r="C163" s="168" t="s">
        <v>307</v>
      </c>
      <c r="D163" s="142" t="s">
        <v>6</v>
      </c>
      <c r="E163" s="160" t="s">
        <v>334</v>
      </c>
      <c r="F163" s="164" t="s">
        <v>7</v>
      </c>
      <c r="G163" s="168" t="s">
        <v>335</v>
      </c>
      <c r="H163" s="38" t="s">
        <v>118</v>
      </c>
      <c r="I163" s="132">
        <v>0</v>
      </c>
      <c r="J163" s="126">
        <v>0</v>
      </c>
      <c r="K163" s="46">
        <v>120</v>
      </c>
      <c r="L163" s="42">
        <v>0</v>
      </c>
      <c r="M163" s="104">
        <f>SUM(J163:L163)</f>
        <v>120</v>
      </c>
      <c r="N163" s="114">
        <v>600</v>
      </c>
    </row>
    <row r="164" spans="1:14" s="60" customFormat="1" ht="25.5" customHeight="1">
      <c r="A164" s="156"/>
      <c r="B164" s="171"/>
      <c r="C164" s="171"/>
      <c r="D164" s="143"/>
      <c r="E164" s="161"/>
      <c r="F164" s="165"/>
      <c r="G164" s="169"/>
      <c r="H164" s="35" t="s">
        <v>252</v>
      </c>
      <c r="I164" s="41"/>
      <c r="J164" s="124"/>
      <c r="K164" s="45"/>
      <c r="L164" s="33"/>
      <c r="M164" s="105" t="s">
        <v>180</v>
      </c>
      <c r="N164" s="109" t="s">
        <v>320</v>
      </c>
    </row>
    <row r="165" spans="1:14" s="60" customFormat="1" ht="25.5" customHeight="1">
      <c r="A165" s="156"/>
      <c r="B165" s="171"/>
      <c r="C165" s="171"/>
      <c r="D165" s="143"/>
      <c r="E165" s="161"/>
      <c r="F165" s="165"/>
      <c r="G165" s="169"/>
      <c r="H165" s="35" t="s">
        <v>253</v>
      </c>
      <c r="I165" s="41">
        <v>0</v>
      </c>
      <c r="J165" s="45">
        <f>J163-J166</f>
        <v>0</v>
      </c>
      <c r="K165" s="45">
        <f>K163-K166</f>
        <v>120</v>
      </c>
      <c r="L165" s="41">
        <v>0</v>
      </c>
      <c r="M165" s="105">
        <f aca="true" t="shared" si="17" ref="M165:M170">SUM(J165:L165)</f>
        <v>120</v>
      </c>
      <c r="N165" s="109">
        <v>600</v>
      </c>
    </row>
    <row r="166" spans="1:14" s="60" customFormat="1" ht="25.5" customHeight="1">
      <c r="A166" s="156"/>
      <c r="B166" s="171"/>
      <c r="C166" s="171"/>
      <c r="D166" s="143"/>
      <c r="E166" s="161"/>
      <c r="F166" s="165"/>
      <c r="G166" s="169"/>
      <c r="H166" s="39" t="s">
        <v>255</v>
      </c>
      <c r="I166" s="130">
        <v>0</v>
      </c>
      <c r="J166" s="124">
        <v>0</v>
      </c>
      <c r="K166" s="45">
        <v>0</v>
      </c>
      <c r="L166" s="33">
        <v>0</v>
      </c>
      <c r="M166" s="105">
        <f t="shared" si="17"/>
        <v>0</v>
      </c>
      <c r="N166" s="109" t="s">
        <v>320</v>
      </c>
    </row>
    <row r="167" spans="1:14" s="60" customFormat="1" ht="25.5" customHeight="1">
      <c r="A167" s="156"/>
      <c r="B167" s="169"/>
      <c r="C167" s="169"/>
      <c r="D167" s="158"/>
      <c r="E167" s="162"/>
      <c r="F167" s="166"/>
      <c r="G167" s="169"/>
      <c r="H167" s="35" t="s">
        <v>204</v>
      </c>
      <c r="I167" s="41">
        <v>0</v>
      </c>
      <c r="J167" s="127">
        <v>0</v>
      </c>
      <c r="K167" s="47">
        <v>0</v>
      </c>
      <c r="L167" s="43">
        <v>0</v>
      </c>
      <c r="M167" s="105">
        <f t="shared" si="17"/>
        <v>0</v>
      </c>
      <c r="N167" s="109" t="s">
        <v>320</v>
      </c>
    </row>
    <row r="168" spans="1:14" s="60" customFormat="1" ht="25.5" customHeight="1">
      <c r="A168" s="156"/>
      <c r="B168" s="169"/>
      <c r="C168" s="169"/>
      <c r="D168" s="158"/>
      <c r="E168" s="162"/>
      <c r="F168" s="166"/>
      <c r="G168" s="169"/>
      <c r="H168" s="39" t="s">
        <v>200</v>
      </c>
      <c r="I168" s="130">
        <v>0</v>
      </c>
      <c r="J168" s="127">
        <v>0</v>
      </c>
      <c r="K168" s="47">
        <v>0</v>
      </c>
      <c r="L168" s="43">
        <v>0</v>
      </c>
      <c r="M168" s="105">
        <f t="shared" si="17"/>
        <v>0</v>
      </c>
      <c r="N168" s="109" t="s">
        <v>320</v>
      </c>
    </row>
    <row r="169" spans="1:14" s="60" customFormat="1" ht="25.5" customHeight="1">
      <c r="A169" s="156"/>
      <c r="B169" s="169"/>
      <c r="C169" s="169"/>
      <c r="D169" s="158"/>
      <c r="E169" s="162"/>
      <c r="F169" s="166"/>
      <c r="G169" s="169"/>
      <c r="H169" s="35" t="s">
        <v>202</v>
      </c>
      <c r="I169" s="41">
        <v>0</v>
      </c>
      <c r="J169" s="127">
        <v>0</v>
      </c>
      <c r="K169" s="47">
        <v>0</v>
      </c>
      <c r="L169" s="43">
        <v>0</v>
      </c>
      <c r="M169" s="105">
        <f t="shared" si="17"/>
        <v>0</v>
      </c>
      <c r="N169" s="109" t="s">
        <v>320</v>
      </c>
    </row>
    <row r="170" spans="1:14" s="60" customFormat="1" ht="25.5" customHeight="1" thickBot="1">
      <c r="A170" s="156"/>
      <c r="B170" s="169"/>
      <c r="C170" s="169"/>
      <c r="D170" s="158"/>
      <c r="E170" s="162"/>
      <c r="F170" s="166"/>
      <c r="G170" s="169"/>
      <c r="H170" s="36" t="s">
        <v>308</v>
      </c>
      <c r="I170" s="131">
        <v>0</v>
      </c>
      <c r="J170" s="128">
        <v>0</v>
      </c>
      <c r="K170" s="53">
        <v>114</v>
      </c>
      <c r="L170" s="52">
        <v>0</v>
      </c>
      <c r="M170" s="106">
        <f t="shared" si="17"/>
        <v>114</v>
      </c>
      <c r="N170" s="115">
        <v>600</v>
      </c>
    </row>
    <row r="171" spans="1:14" s="60" customFormat="1" ht="25.5" customHeight="1" thickBot="1">
      <c r="A171" s="157"/>
      <c r="B171" s="170"/>
      <c r="C171" s="170"/>
      <c r="D171" s="159"/>
      <c r="E171" s="163"/>
      <c r="F171" s="167"/>
      <c r="G171" s="170"/>
      <c r="H171" s="37" t="s">
        <v>9</v>
      </c>
      <c r="I171" s="50">
        <v>0</v>
      </c>
      <c r="J171" s="51">
        <f>SUM(J167:J170)+J163</f>
        <v>0</v>
      </c>
      <c r="K171" s="51">
        <f>SUM(K167:K170)+K163</f>
        <v>234</v>
      </c>
      <c r="L171" s="50">
        <f>SUM(L167:L170)+L163</f>
        <v>0</v>
      </c>
      <c r="M171" s="107">
        <f>SUM(M167:M170)+M163</f>
        <v>234</v>
      </c>
      <c r="N171" s="116" t="s">
        <v>320</v>
      </c>
    </row>
    <row r="172" spans="1:14" s="60" customFormat="1" ht="25.5" customHeight="1">
      <c r="A172" s="155">
        <v>19</v>
      </c>
      <c r="B172" s="168" t="s">
        <v>333</v>
      </c>
      <c r="C172" s="168" t="s">
        <v>333</v>
      </c>
      <c r="D172" s="142" t="s">
        <v>6</v>
      </c>
      <c r="E172" s="160" t="s">
        <v>334</v>
      </c>
      <c r="F172" s="164" t="s">
        <v>7</v>
      </c>
      <c r="G172" s="168" t="s">
        <v>336</v>
      </c>
      <c r="H172" s="38" t="s">
        <v>118</v>
      </c>
      <c r="I172" s="132">
        <v>0</v>
      </c>
      <c r="J172" s="126">
        <v>0</v>
      </c>
      <c r="K172" s="46">
        <v>215</v>
      </c>
      <c r="L172" s="42">
        <v>0</v>
      </c>
      <c r="M172" s="104">
        <f>SUM(J172:L172)</f>
        <v>215</v>
      </c>
      <c r="N172" s="114">
        <v>600</v>
      </c>
    </row>
    <row r="173" spans="1:14" s="60" customFormat="1" ht="25.5" customHeight="1">
      <c r="A173" s="156"/>
      <c r="B173" s="171"/>
      <c r="C173" s="171"/>
      <c r="D173" s="143"/>
      <c r="E173" s="161"/>
      <c r="F173" s="165"/>
      <c r="G173" s="169"/>
      <c r="H173" s="35" t="s">
        <v>252</v>
      </c>
      <c r="I173" s="41"/>
      <c r="J173" s="124"/>
      <c r="K173" s="45"/>
      <c r="L173" s="33"/>
      <c r="M173" s="105" t="s">
        <v>180</v>
      </c>
      <c r="N173" s="109" t="s">
        <v>320</v>
      </c>
    </row>
    <row r="174" spans="1:14" s="60" customFormat="1" ht="25.5" customHeight="1">
      <c r="A174" s="156"/>
      <c r="B174" s="171"/>
      <c r="C174" s="171"/>
      <c r="D174" s="143"/>
      <c r="E174" s="161"/>
      <c r="F174" s="165"/>
      <c r="G174" s="169"/>
      <c r="H174" s="35" t="s">
        <v>253</v>
      </c>
      <c r="I174" s="41">
        <v>0</v>
      </c>
      <c r="J174" s="45">
        <f>J172-J175</f>
        <v>0</v>
      </c>
      <c r="K174" s="45">
        <f>K172-K175</f>
        <v>215</v>
      </c>
      <c r="L174" s="41">
        <v>0</v>
      </c>
      <c r="M174" s="105">
        <f aca="true" t="shared" si="18" ref="M174:M179">SUM(J174:L174)</f>
        <v>215</v>
      </c>
      <c r="N174" s="109">
        <v>600</v>
      </c>
    </row>
    <row r="175" spans="1:14" s="60" customFormat="1" ht="25.5" customHeight="1">
      <c r="A175" s="156"/>
      <c r="B175" s="171"/>
      <c r="C175" s="171"/>
      <c r="D175" s="143"/>
      <c r="E175" s="161"/>
      <c r="F175" s="165"/>
      <c r="G175" s="169"/>
      <c r="H175" s="39" t="s">
        <v>309</v>
      </c>
      <c r="I175" s="130">
        <v>0</v>
      </c>
      <c r="J175" s="124">
        <v>0</v>
      </c>
      <c r="K175" s="45">
        <v>0</v>
      </c>
      <c r="L175" s="33">
        <v>0</v>
      </c>
      <c r="M175" s="105">
        <f t="shared" si="18"/>
        <v>0</v>
      </c>
      <c r="N175" s="109" t="s">
        <v>320</v>
      </c>
    </row>
    <row r="176" spans="1:14" s="60" customFormat="1" ht="25.5" customHeight="1">
      <c r="A176" s="156"/>
      <c r="B176" s="169"/>
      <c r="C176" s="169"/>
      <c r="D176" s="158"/>
      <c r="E176" s="162"/>
      <c r="F176" s="166"/>
      <c r="G176" s="169"/>
      <c r="H176" s="35" t="s">
        <v>204</v>
      </c>
      <c r="I176" s="41">
        <v>0</v>
      </c>
      <c r="J176" s="127">
        <v>0</v>
      </c>
      <c r="K176" s="47">
        <v>0</v>
      </c>
      <c r="L176" s="43">
        <v>0</v>
      </c>
      <c r="M176" s="105">
        <f t="shared" si="18"/>
        <v>0</v>
      </c>
      <c r="N176" s="109" t="s">
        <v>320</v>
      </c>
    </row>
    <row r="177" spans="1:14" s="60" customFormat="1" ht="25.5" customHeight="1">
      <c r="A177" s="156"/>
      <c r="B177" s="169"/>
      <c r="C177" s="169"/>
      <c r="D177" s="158"/>
      <c r="E177" s="162"/>
      <c r="F177" s="166"/>
      <c r="G177" s="169"/>
      <c r="H177" s="39" t="s">
        <v>200</v>
      </c>
      <c r="I177" s="130">
        <v>0</v>
      </c>
      <c r="J177" s="127">
        <v>0</v>
      </c>
      <c r="K177" s="47">
        <v>0</v>
      </c>
      <c r="L177" s="43">
        <v>0</v>
      </c>
      <c r="M177" s="105">
        <f t="shared" si="18"/>
        <v>0</v>
      </c>
      <c r="N177" s="109" t="s">
        <v>320</v>
      </c>
    </row>
    <row r="178" spans="1:14" s="60" customFormat="1" ht="25.5" customHeight="1">
      <c r="A178" s="156"/>
      <c r="B178" s="169"/>
      <c r="C178" s="169"/>
      <c r="D178" s="158"/>
      <c r="E178" s="162"/>
      <c r="F178" s="166"/>
      <c r="G178" s="169"/>
      <c r="H178" s="35" t="s">
        <v>202</v>
      </c>
      <c r="I178" s="41">
        <v>0</v>
      </c>
      <c r="J178" s="127">
        <v>0</v>
      </c>
      <c r="K178" s="47">
        <v>0</v>
      </c>
      <c r="L178" s="43">
        <v>0</v>
      </c>
      <c r="M178" s="105">
        <f t="shared" si="18"/>
        <v>0</v>
      </c>
      <c r="N178" s="109" t="s">
        <v>320</v>
      </c>
    </row>
    <row r="179" spans="1:14" s="60" customFormat="1" ht="25.5" customHeight="1" thickBot="1">
      <c r="A179" s="156"/>
      <c r="B179" s="169"/>
      <c r="C179" s="169"/>
      <c r="D179" s="158"/>
      <c r="E179" s="162"/>
      <c r="F179" s="166"/>
      <c r="G179" s="169"/>
      <c r="H179" s="36" t="s">
        <v>311</v>
      </c>
      <c r="I179" s="131">
        <v>0</v>
      </c>
      <c r="J179" s="128">
        <v>0</v>
      </c>
      <c r="K179" s="53">
        <v>0</v>
      </c>
      <c r="L179" s="52">
        <v>0</v>
      </c>
      <c r="M179" s="106">
        <f t="shared" si="18"/>
        <v>0</v>
      </c>
      <c r="N179" s="115" t="s">
        <v>320</v>
      </c>
    </row>
    <row r="180" spans="1:14" s="60" customFormat="1" ht="25.5" customHeight="1" thickBot="1">
      <c r="A180" s="157"/>
      <c r="B180" s="170"/>
      <c r="C180" s="170"/>
      <c r="D180" s="159"/>
      <c r="E180" s="163"/>
      <c r="F180" s="167"/>
      <c r="G180" s="170"/>
      <c r="H180" s="37" t="s">
        <v>9</v>
      </c>
      <c r="I180" s="50">
        <v>0</v>
      </c>
      <c r="J180" s="51">
        <f>SUM(J176:J179)+J172</f>
        <v>0</v>
      </c>
      <c r="K180" s="51">
        <f>SUM(K176:K179)+K172</f>
        <v>215</v>
      </c>
      <c r="L180" s="50">
        <f>SUM(L176:L179)+L172</f>
        <v>0</v>
      </c>
      <c r="M180" s="107">
        <f>SUM(M176:M179)+M172</f>
        <v>215</v>
      </c>
      <c r="N180" s="116" t="s">
        <v>320</v>
      </c>
    </row>
    <row r="181" spans="1:14" s="60" customFormat="1" ht="25.5" customHeight="1">
      <c r="A181" s="155">
        <v>20</v>
      </c>
      <c r="B181" s="168" t="s">
        <v>243</v>
      </c>
      <c r="C181" s="168" t="s">
        <v>244</v>
      </c>
      <c r="D181" s="142" t="s">
        <v>6</v>
      </c>
      <c r="E181" s="160" t="s">
        <v>23</v>
      </c>
      <c r="F181" s="142" t="s">
        <v>7</v>
      </c>
      <c r="G181" s="168"/>
      <c r="H181" s="38" t="s">
        <v>118</v>
      </c>
      <c r="I181" s="132">
        <v>0</v>
      </c>
      <c r="J181" s="126">
        <v>0</v>
      </c>
      <c r="K181" s="46">
        <v>0</v>
      </c>
      <c r="L181" s="42">
        <v>300</v>
      </c>
      <c r="M181" s="104">
        <f>SUM(J181:L181)</f>
        <v>300</v>
      </c>
      <c r="N181" s="114">
        <v>750</v>
      </c>
    </row>
    <row r="182" spans="1:14" s="60" customFormat="1" ht="25.5" customHeight="1">
      <c r="A182" s="156"/>
      <c r="B182" s="171"/>
      <c r="C182" s="171"/>
      <c r="D182" s="143"/>
      <c r="E182" s="161"/>
      <c r="F182" s="143"/>
      <c r="G182" s="169"/>
      <c r="H182" s="35" t="s">
        <v>252</v>
      </c>
      <c r="I182" s="41"/>
      <c r="J182" s="124"/>
      <c r="K182" s="45"/>
      <c r="L182" s="33"/>
      <c r="M182" s="105" t="s">
        <v>180</v>
      </c>
      <c r="N182" s="109" t="s">
        <v>320</v>
      </c>
    </row>
    <row r="183" spans="1:14" s="60" customFormat="1" ht="25.5" customHeight="1">
      <c r="A183" s="156"/>
      <c r="B183" s="171"/>
      <c r="C183" s="171"/>
      <c r="D183" s="143"/>
      <c r="E183" s="161"/>
      <c r="F183" s="143"/>
      <c r="G183" s="169"/>
      <c r="H183" s="35" t="s">
        <v>253</v>
      </c>
      <c r="I183" s="41">
        <v>0</v>
      </c>
      <c r="J183" s="45">
        <f>J181-J184</f>
        <v>0</v>
      </c>
      <c r="K183" s="45">
        <f>K181-K184</f>
        <v>0</v>
      </c>
      <c r="L183" s="41">
        <f>L181-L184</f>
        <v>0</v>
      </c>
      <c r="M183" s="105">
        <f aca="true" t="shared" si="19" ref="M183:M188">SUM(J183:L183)</f>
        <v>0</v>
      </c>
      <c r="N183" s="109" t="s">
        <v>320</v>
      </c>
    </row>
    <row r="184" spans="1:14" s="60" customFormat="1" ht="25.5" customHeight="1">
      <c r="A184" s="156"/>
      <c r="B184" s="171"/>
      <c r="C184" s="171"/>
      <c r="D184" s="143"/>
      <c r="E184" s="161"/>
      <c r="F184" s="143"/>
      <c r="G184" s="169"/>
      <c r="H184" s="39" t="s">
        <v>254</v>
      </c>
      <c r="I184" s="130">
        <v>0</v>
      </c>
      <c r="J184" s="124">
        <v>0</v>
      </c>
      <c r="K184" s="45">
        <v>0</v>
      </c>
      <c r="L184" s="33">
        <v>300</v>
      </c>
      <c r="M184" s="105">
        <f t="shared" si="19"/>
        <v>300</v>
      </c>
      <c r="N184" s="109">
        <v>750</v>
      </c>
    </row>
    <row r="185" spans="1:14" s="60" customFormat="1" ht="25.5" customHeight="1">
      <c r="A185" s="156"/>
      <c r="B185" s="169"/>
      <c r="C185" s="169"/>
      <c r="D185" s="158"/>
      <c r="E185" s="162"/>
      <c r="F185" s="158"/>
      <c r="G185" s="169"/>
      <c r="H185" s="39" t="s">
        <v>256</v>
      </c>
      <c r="I185" s="130">
        <v>0</v>
      </c>
      <c r="J185" s="127">
        <v>0</v>
      </c>
      <c r="K185" s="47">
        <v>0</v>
      </c>
      <c r="L185" s="43">
        <v>0</v>
      </c>
      <c r="M185" s="105">
        <f t="shared" si="19"/>
        <v>0</v>
      </c>
      <c r="N185" s="109" t="s">
        <v>320</v>
      </c>
    </row>
    <row r="186" spans="1:14" s="60" customFormat="1" ht="25.5" customHeight="1">
      <c r="A186" s="156"/>
      <c r="B186" s="169"/>
      <c r="C186" s="169"/>
      <c r="D186" s="158"/>
      <c r="E186" s="162"/>
      <c r="F186" s="158"/>
      <c r="G186" s="169"/>
      <c r="H186" s="39" t="s">
        <v>200</v>
      </c>
      <c r="I186" s="130">
        <v>0</v>
      </c>
      <c r="J186" s="127">
        <v>0</v>
      </c>
      <c r="K186" s="47">
        <v>0</v>
      </c>
      <c r="L186" s="43">
        <v>0</v>
      </c>
      <c r="M186" s="105">
        <f t="shared" si="19"/>
        <v>0</v>
      </c>
      <c r="N186" s="109" t="s">
        <v>320</v>
      </c>
    </row>
    <row r="187" spans="1:14" s="60" customFormat="1" ht="25.5" customHeight="1">
      <c r="A187" s="156"/>
      <c r="B187" s="169"/>
      <c r="C187" s="169"/>
      <c r="D187" s="158"/>
      <c r="E187" s="162"/>
      <c r="F187" s="158"/>
      <c r="G187" s="169"/>
      <c r="H187" s="35" t="s">
        <v>203</v>
      </c>
      <c r="I187" s="41">
        <v>0</v>
      </c>
      <c r="J187" s="127">
        <v>0</v>
      </c>
      <c r="K187" s="47">
        <v>0</v>
      </c>
      <c r="L187" s="43">
        <v>900</v>
      </c>
      <c r="M187" s="105">
        <f t="shared" si="19"/>
        <v>900</v>
      </c>
      <c r="N187" s="109">
        <v>750</v>
      </c>
    </row>
    <row r="188" spans="1:14" s="60" customFormat="1" ht="25.5" customHeight="1" thickBot="1">
      <c r="A188" s="156"/>
      <c r="B188" s="169"/>
      <c r="C188" s="169"/>
      <c r="D188" s="158"/>
      <c r="E188" s="162"/>
      <c r="F188" s="158"/>
      <c r="G188" s="169"/>
      <c r="H188" s="36" t="s">
        <v>198</v>
      </c>
      <c r="I188" s="131">
        <v>0</v>
      </c>
      <c r="J188" s="128">
        <v>0</v>
      </c>
      <c r="K188" s="53">
        <v>0</v>
      </c>
      <c r="L188" s="52">
        <v>0</v>
      </c>
      <c r="M188" s="106">
        <f t="shared" si="19"/>
        <v>0</v>
      </c>
      <c r="N188" s="115" t="s">
        <v>320</v>
      </c>
    </row>
    <row r="189" spans="1:14" s="60" customFormat="1" ht="25.5" customHeight="1" thickBot="1">
      <c r="A189" s="157"/>
      <c r="B189" s="170"/>
      <c r="C189" s="170"/>
      <c r="D189" s="159"/>
      <c r="E189" s="163"/>
      <c r="F189" s="159"/>
      <c r="G189" s="170"/>
      <c r="H189" s="37" t="s">
        <v>9</v>
      </c>
      <c r="I189" s="50">
        <v>0</v>
      </c>
      <c r="J189" s="51">
        <f>SUM(J185:J188)+J181</f>
        <v>0</v>
      </c>
      <c r="K189" s="51">
        <f>SUM(K185:K188)+K181</f>
        <v>0</v>
      </c>
      <c r="L189" s="50">
        <f>SUM(L185:L188)+L181</f>
        <v>1200</v>
      </c>
      <c r="M189" s="107">
        <f>SUM(M185:M188)+M181</f>
        <v>1200</v>
      </c>
      <c r="N189" s="116" t="s">
        <v>320</v>
      </c>
    </row>
    <row r="190" spans="1:18" s="62" customFormat="1" ht="22.5" customHeight="1" thickBot="1">
      <c r="A190" s="197"/>
      <c r="B190" s="198"/>
      <c r="C190" s="198"/>
      <c r="D190" s="198"/>
      <c r="E190" s="198"/>
      <c r="F190" s="198"/>
      <c r="G190" s="202" t="s">
        <v>208</v>
      </c>
      <c r="H190" s="203"/>
      <c r="I190" s="133" t="s">
        <v>320</v>
      </c>
      <c r="J190" s="48">
        <f aca="true" t="shared" si="20" ref="J190:M198">SUM(J10,J19,J28,J37,J46,J55,J64,J73,J82,J91,J100,J109,J118,J127,J136,J145,J154,J163,J172,J181)</f>
        <v>23.3</v>
      </c>
      <c r="K190" s="48">
        <f t="shared" si="20"/>
        <v>2191.5</v>
      </c>
      <c r="L190" s="48">
        <f t="shared" si="20"/>
        <v>556</v>
      </c>
      <c r="M190" s="48">
        <f t="shared" si="20"/>
        <v>2770.8</v>
      </c>
      <c r="N190" s="120" t="s">
        <v>320</v>
      </c>
      <c r="O190" s="60"/>
      <c r="P190" s="60"/>
      <c r="Q190" s="60"/>
      <c r="R190" s="60"/>
    </row>
    <row r="191" spans="1:18" s="62" customFormat="1" ht="22.5" customHeight="1" thickBot="1">
      <c r="A191" s="197"/>
      <c r="B191" s="198"/>
      <c r="C191" s="198"/>
      <c r="D191" s="198"/>
      <c r="E191" s="198"/>
      <c r="F191" s="198"/>
      <c r="G191" s="144" t="s">
        <v>252</v>
      </c>
      <c r="H191" s="145"/>
      <c r="I191" s="134" t="s">
        <v>320</v>
      </c>
      <c r="J191" s="48">
        <f t="shared" si="20"/>
        <v>0</v>
      </c>
      <c r="K191" s="48">
        <f t="shared" si="20"/>
        <v>0</v>
      </c>
      <c r="L191" s="48">
        <f t="shared" si="20"/>
        <v>0</v>
      </c>
      <c r="M191" s="48">
        <f t="shared" si="20"/>
        <v>0</v>
      </c>
      <c r="N191" s="116" t="s">
        <v>320</v>
      </c>
      <c r="O191" s="60"/>
      <c r="P191" s="60"/>
      <c r="Q191" s="60"/>
      <c r="R191" s="60"/>
    </row>
    <row r="192" spans="1:18" s="62" customFormat="1" ht="22.5" customHeight="1" thickBot="1">
      <c r="A192" s="197"/>
      <c r="B192" s="198"/>
      <c r="C192" s="198"/>
      <c r="D192" s="198"/>
      <c r="E192" s="198"/>
      <c r="F192" s="198"/>
      <c r="G192" s="144" t="s">
        <v>313</v>
      </c>
      <c r="H192" s="145"/>
      <c r="I192" s="134" t="s">
        <v>320</v>
      </c>
      <c r="J192" s="48">
        <f t="shared" si="20"/>
        <v>23.3</v>
      </c>
      <c r="K192" s="48">
        <f t="shared" si="20"/>
        <v>977</v>
      </c>
      <c r="L192" s="48">
        <f t="shared" si="20"/>
        <v>106</v>
      </c>
      <c r="M192" s="48">
        <f t="shared" si="20"/>
        <v>1106.3</v>
      </c>
      <c r="N192" s="120" t="s">
        <v>320</v>
      </c>
      <c r="O192" s="60"/>
      <c r="P192" s="60"/>
      <c r="Q192" s="60"/>
      <c r="R192" s="60"/>
    </row>
    <row r="193" spans="1:18" s="62" customFormat="1" ht="22.5" customHeight="1" thickBot="1">
      <c r="A193" s="197"/>
      <c r="B193" s="198"/>
      <c r="C193" s="198"/>
      <c r="D193" s="198"/>
      <c r="E193" s="198"/>
      <c r="F193" s="198"/>
      <c r="G193" s="144" t="s">
        <v>314</v>
      </c>
      <c r="H193" s="145"/>
      <c r="I193" s="134" t="s">
        <v>320</v>
      </c>
      <c r="J193" s="48">
        <f t="shared" si="20"/>
        <v>0</v>
      </c>
      <c r="K193" s="48">
        <f t="shared" si="20"/>
        <v>1214.5</v>
      </c>
      <c r="L193" s="48">
        <f t="shared" si="20"/>
        <v>450</v>
      </c>
      <c r="M193" s="48">
        <f t="shared" si="20"/>
        <v>1664.5</v>
      </c>
      <c r="N193" s="116" t="s">
        <v>320</v>
      </c>
      <c r="O193" s="60"/>
      <c r="P193" s="60"/>
      <c r="Q193" s="60"/>
      <c r="R193" s="60"/>
    </row>
    <row r="194" spans="1:18" s="62" customFormat="1" ht="22.5" customHeight="1" thickBot="1">
      <c r="A194" s="199"/>
      <c r="B194" s="198"/>
      <c r="C194" s="198"/>
      <c r="D194" s="198"/>
      <c r="E194" s="198"/>
      <c r="F194" s="198"/>
      <c r="G194" s="204" t="s">
        <v>315</v>
      </c>
      <c r="H194" s="205"/>
      <c r="I194" s="135" t="s">
        <v>320</v>
      </c>
      <c r="J194" s="48">
        <f t="shared" si="20"/>
        <v>235</v>
      </c>
      <c r="K194" s="48">
        <f t="shared" si="20"/>
        <v>500</v>
      </c>
      <c r="L194" s="48">
        <f t="shared" si="20"/>
        <v>0</v>
      </c>
      <c r="M194" s="48">
        <f t="shared" si="20"/>
        <v>735</v>
      </c>
      <c r="N194" s="120" t="s">
        <v>320</v>
      </c>
      <c r="O194" s="60"/>
      <c r="P194" s="60"/>
      <c r="Q194" s="60"/>
      <c r="R194" s="60"/>
    </row>
    <row r="195" spans="1:18" s="62" customFormat="1" ht="22.5" customHeight="1" thickBot="1">
      <c r="A195" s="199"/>
      <c r="B195" s="198"/>
      <c r="C195" s="198"/>
      <c r="D195" s="198"/>
      <c r="E195" s="198"/>
      <c r="F195" s="198"/>
      <c r="G195" s="202" t="s">
        <v>209</v>
      </c>
      <c r="H195" s="203"/>
      <c r="I195" s="133" t="s">
        <v>320</v>
      </c>
      <c r="J195" s="48">
        <f t="shared" si="20"/>
        <v>0</v>
      </c>
      <c r="K195" s="48">
        <f t="shared" si="20"/>
        <v>0</v>
      </c>
      <c r="L195" s="48">
        <f t="shared" si="20"/>
        <v>0</v>
      </c>
      <c r="M195" s="48">
        <f t="shared" si="20"/>
        <v>0</v>
      </c>
      <c r="N195" s="116" t="s">
        <v>320</v>
      </c>
      <c r="O195" s="60"/>
      <c r="P195" s="60"/>
      <c r="Q195" s="60"/>
      <c r="R195" s="60"/>
    </row>
    <row r="196" spans="1:18" s="62" customFormat="1" ht="22.5" customHeight="1" thickBot="1">
      <c r="A196" s="199"/>
      <c r="B196" s="198"/>
      <c r="C196" s="198"/>
      <c r="D196" s="198"/>
      <c r="E196" s="198"/>
      <c r="F196" s="198"/>
      <c r="G196" s="204" t="s">
        <v>210</v>
      </c>
      <c r="H196" s="205"/>
      <c r="I196" s="135" t="s">
        <v>320</v>
      </c>
      <c r="J196" s="48">
        <f t="shared" si="20"/>
        <v>0</v>
      </c>
      <c r="K196" s="48">
        <f t="shared" si="20"/>
        <v>1200</v>
      </c>
      <c r="L196" s="48">
        <f t="shared" si="20"/>
        <v>900</v>
      </c>
      <c r="M196" s="48">
        <f t="shared" si="20"/>
        <v>2100</v>
      </c>
      <c r="N196" s="114" t="s">
        <v>320</v>
      </c>
      <c r="O196" s="60"/>
      <c r="P196" s="60"/>
      <c r="Q196" s="60"/>
      <c r="R196" s="60"/>
    </row>
    <row r="197" spans="1:18" s="62" customFormat="1" ht="22.5" customHeight="1" thickBot="1">
      <c r="A197" s="199"/>
      <c r="B197" s="198"/>
      <c r="C197" s="198"/>
      <c r="D197" s="198"/>
      <c r="E197" s="198"/>
      <c r="F197" s="198"/>
      <c r="G197" s="202" t="s">
        <v>211</v>
      </c>
      <c r="H197" s="203"/>
      <c r="I197" s="133" t="s">
        <v>320</v>
      </c>
      <c r="J197" s="48">
        <f t="shared" si="20"/>
        <v>66</v>
      </c>
      <c r="K197" s="48">
        <f t="shared" si="20"/>
        <v>248</v>
      </c>
      <c r="L197" s="48">
        <f t="shared" si="20"/>
        <v>400</v>
      </c>
      <c r="M197" s="48">
        <f t="shared" si="20"/>
        <v>714</v>
      </c>
      <c r="N197" s="109" t="s">
        <v>320</v>
      </c>
      <c r="O197" s="60"/>
      <c r="P197" s="60"/>
      <c r="Q197" s="60"/>
      <c r="R197" s="60"/>
    </row>
    <row r="198" spans="1:18" s="65" customFormat="1" ht="22.5" customHeight="1" thickBot="1">
      <c r="A198" s="200"/>
      <c r="B198" s="201"/>
      <c r="C198" s="201"/>
      <c r="D198" s="201"/>
      <c r="E198" s="201"/>
      <c r="F198" s="201"/>
      <c r="G198" s="195" t="s">
        <v>245</v>
      </c>
      <c r="H198" s="196"/>
      <c r="I198" s="136" t="s">
        <v>320</v>
      </c>
      <c r="J198" s="48">
        <f t="shared" si="20"/>
        <v>324.3</v>
      </c>
      <c r="K198" s="48">
        <f t="shared" si="20"/>
        <v>4139.5</v>
      </c>
      <c r="L198" s="48">
        <f t="shared" si="20"/>
        <v>1856</v>
      </c>
      <c r="M198" s="48">
        <f t="shared" si="20"/>
        <v>6319.8</v>
      </c>
      <c r="N198" s="113" t="s">
        <v>320</v>
      </c>
      <c r="O198" s="64"/>
      <c r="P198" s="64"/>
      <c r="Q198" s="64"/>
      <c r="R198" s="64"/>
    </row>
    <row r="199" spans="1:18" s="65" customFormat="1" ht="11.25" customHeight="1">
      <c r="A199" s="63"/>
      <c r="B199" s="63" t="s">
        <v>180</v>
      </c>
      <c r="C199" s="63"/>
      <c r="D199" s="63"/>
      <c r="E199" s="63"/>
      <c r="F199" s="63"/>
      <c r="G199" s="28"/>
      <c r="H199" s="28"/>
      <c r="I199" s="137"/>
      <c r="J199" s="29"/>
      <c r="K199" s="29"/>
      <c r="L199" s="29"/>
      <c r="M199" s="29"/>
      <c r="N199" s="111"/>
      <c r="O199" s="64"/>
      <c r="P199" s="64"/>
      <c r="Q199" s="64"/>
      <c r="R199" s="64"/>
    </row>
    <row r="200" spans="1:17" s="66" customFormat="1" ht="12.75">
      <c r="A200" s="27"/>
      <c r="B200" s="30"/>
      <c r="C200" s="30"/>
      <c r="D200" s="30"/>
      <c r="E200" s="30"/>
      <c r="F200" s="30"/>
      <c r="G200" s="30"/>
      <c r="H200" s="30"/>
      <c r="I200" s="30"/>
      <c r="J200" s="30"/>
      <c r="K200" s="138" t="s">
        <v>345</v>
      </c>
      <c r="L200" s="30"/>
      <c r="M200" s="30"/>
      <c r="N200" s="27"/>
      <c r="O200" s="30"/>
      <c r="P200" s="30"/>
      <c r="Q200" s="30"/>
    </row>
    <row r="201" spans="1:17" s="141" customFormat="1" ht="12.75">
      <c r="A201" s="139"/>
      <c r="B201" s="140"/>
      <c r="C201" s="140"/>
      <c r="D201" s="140"/>
      <c r="E201" s="140"/>
      <c r="F201" s="140"/>
      <c r="G201" s="140"/>
      <c r="H201" s="140"/>
      <c r="I201" s="140"/>
      <c r="J201" s="140"/>
      <c r="K201" s="138" t="s">
        <v>346</v>
      </c>
      <c r="L201" s="140"/>
      <c r="M201" s="140"/>
      <c r="N201" s="139"/>
      <c r="O201" s="140"/>
      <c r="P201" s="140"/>
      <c r="Q201" s="140"/>
    </row>
    <row r="202" spans="1:17" s="66" customFormat="1" ht="12.75">
      <c r="A202" s="27"/>
      <c r="B202" s="30"/>
      <c r="C202" s="30"/>
      <c r="D202" s="30"/>
      <c r="E202" s="30"/>
      <c r="F202" s="30"/>
      <c r="G202" s="30"/>
      <c r="H202" s="30"/>
      <c r="I202" s="30"/>
      <c r="J202" s="30"/>
      <c r="K202" s="31"/>
      <c r="L202" s="30"/>
      <c r="M202" s="30"/>
      <c r="N202" s="27"/>
      <c r="O202" s="30"/>
      <c r="P202" s="30"/>
      <c r="Q202" s="30"/>
    </row>
    <row r="203" spans="1:17" s="66" customFormat="1" ht="12.75">
      <c r="A203" s="27"/>
      <c r="B203" s="30"/>
      <c r="C203" s="30"/>
      <c r="D203" s="30"/>
      <c r="E203" s="30"/>
      <c r="F203" s="30"/>
      <c r="G203" s="30"/>
      <c r="H203" s="30"/>
      <c r="I203" s="30"/>
      <c r="J203" s="30"/>
      <c r="K203" s="31"/>
      <c r="L203" s="30"/>
      <c r="M203" s="30"/>
      <c r="N203" s="27"/>
      <c r="O203" s="30"/>
      <c r="P203" s="30"/>
      <c r="Q203" s="30"/>
    </row>
    <row r="204" spans="1:17" s="66" customFormat="1" ht="12.75">
      <c r="A204" s="27"/>
      <c r="B204" s="30"/>
      <c r="C204" s="30"/>
      <c r="D204" s="30"/>
      <c r="E204" s="30"/>
      <c r="F204" s="30"/>
      <c r="G204" s="30"/>
      <c r="H204" s="30"/>
      <c r="I204" s="30"/>
      <c r="J204" s="30"/>
      <c r="K204" s="31"/>
      <c r="L204" s="30"/>
      <c r="M204" s="30"/>
      <c r="N204" s="27"/>
      <c r="O204" s="30"/>
      <c r="P204" s="30"/>
      <c r="Q204" s="30"/>
    </row>
    <row r="205" spans="1:17" s="66" customFormat="1" ht="12.75">
      <c r="A205" s="27"/>
      <c r="B205" s="30"/>
      <c r="C205" s="30"/>
      <c r="D205" s="30"/>
      <c r="E205" s="30"/>
      <c r="F205" s="30"/>
      <c r="G205" s="30"/>
      <c r="H205" s="30"/>
      <c r="I205" s="30"/>
      <c r="J205" s="30"/>
      <c r="K205" s="31"/>
      <c r="L205" s="30"/>
      <c r="M205" s="30"/>
      <c r="N205" s="27"/>
      <c r="O205" s="30"/>
      <c r="P205" s="30"/>
      <c r="Q205" s="30"/>
    </row>
    <row r="206" spans="1:17" s="66" customFormat="1" ht="12.75">
      <c r="A206" s="27"/>
      <c r="B206" s="30"/>
      <c r="C206" s="30"/>
      <c r="D206" s="30"/>
      <c r="E206" s="30"/>
      <c r="F206" s="30"/>
      <c r="G206" s="30"/>
      <c r="H206" s="30"/>
      <c r="I206" s="30"/>
      <c r="J206" s="30"/>
      <c r="K206" s="31"/>
      <c r="L206" s="30"/>
      <c r="M206" s="30"/>
      <c r="N206" s="27"/>
      <c r="O206" s="30"/>
      <c r="P206" s="30"/>
      <c r="Q206" s="30"/>
    </row>
    <row r="207" spans="1:17" s="66" customFormat="1" ht="12.75">
      <c r="A207" s="27"/>
      <c r="B207" s="30"/>
      <c r="C207" s="30"/>
      <c r="D207" s="30"/>
      <c r="E207" s="30"/>
      <c r="F207" s="30"/>
      <c r="G207" s="30"/>
      <c r="H207" s="30"/>
      <c r="I207" s="30"/>
      <c r="J207" s="30"/>
      <c r="K207" s="31"/>
      <c r="L207" s="30"/>
      <c r="M207" s="30"/>
      <c r="N207" s="27"/>
      <c r="O207" s="30"/>
      <c r="P207" s="30"/>
      <c r="Q207" s="30"/>
    </row>
    <row r="208" spans="1:17" s="66" customFormat="1" ht="12.75">
      <c r="A208" s="27"/>
      <c r="B208" s="30"/>
      <c r="C208" s="30"/>
      <c r="D208" s="30"/>
      <c r="E208" s="30"/>
      <c r="F208" s="30"/>
      <c r="G208" s="30"/>
      <c r="H208" s="30"/>
      <c r="I208" s="30"/>
      <c r="J208" s="30"/>
      <c r="K208" s="31"/>
      <c r="L208" s="30"/>
      <c r="M208" s="30"/>
      <c r="N208" s="27"/>
      <c r="O208" s="30"/>
      <c r="P208" s="30"/>
      <c r="Q208" s="30"/>
    </row>
    <row r="209" spans="1:17" s="66" customFormat="1" ht="12.75">
      <c r="A209" s="27"/>
      <c r="B209" s="30"/>
      <c r="C209" s="30"/>
      <c r="D209" s="30"/>
      <c r="E209" s="30"/>
      <c r="F209" s="30"/>
      <c r="G209" s="30"/>
      <c r="H209" s="30"/>
      <c r="I209" s="30"/>
      <c r="J209" s="30"/>
      <c r="K209" s="31"/>
      <c r="L209" s="30"/>
      <c r="M209" s="30"/>
      <c r="N209" s="27"/>
      <c r="O209" s="30"/>
      <c r="P209" s="30"/>
      <c r="Q209" s="30"/>
    </row>
    <row r="210" spans="1:17" ht="12.75">
      <c r="A210" s="27"/>
      <c r="B210" s="65"/>
      <c r="C210" s="65"/>
      <c r="D210" s="65"/>
      <c r="E210" s="65"/>
      <c r="F210" s="65"/>
      <c r="G210" s="65"/>
      <c r="H210" s="65"/>
      <c r="I210" s="65"/>
      <c r="J210" s="65"/>
      <c r="K210" s="67"/>
      <c r="L210" s="65"/>
      <c r="M210" s="65"/>
      <c r="N210" s="112"/>
      <c r="O210" s="65"/>
      <c r="P210" s="65"/>
      <c r="Q210" s="65"/>
    </row>
    <row r="211" spans="1:17" ht="12.75">
      <c r="A211" s="27"/>
      <c r="B211" s="65"/>
      <c r="C211" s="65"/>
      <c r="D211" s="65"/>
      <c r="E211" s="65"/>
      <c r="F211" s="65"/>
      <c r="G211" s="65"/>
      <c r="H211" s="65"/>
      <c r="I211" s="65"/>
      <c r="J211" s="65"/>
      <c r="K211" s="67"/>
      <c r="L211" s="65"/>
      <c r="M211" s="65"/>
      <c r="N211" s="112"/>
      <c r="O211" s="65"/>
      <c r="P211" s="65"/>
      <c r="Q211" s="65"/>
    </row>
    <row r="212" spans="1:17" ht="12.75">
      <c r="A212" s="27"/>
      <c r="B212" s="65"/>
      <c r="C212" s="65"/>
      <c r="D212" s="65"/>
      <c r="E212" s="65"/>
      <c r="F212" s="65"/>
      <c r="G212" s="65"/>
      <c r="H212" s="65"/>
      <c r="I212" s="65"/>
      <c r="J212" s="65"/>
      <c r="K212" s="67"/>
      <c r="L212" s="65"/>
      <c r="M212" s="65"/>
      <c r="N212" s="112"/>
      <c r="O212" s="65"/>
      <c r="P212" s="65"/>
      <c r="Q212" s="65"/>
    </row>
    <row r="213" spans="1:17" ht="12.75">
      <c r="A213" s="27"/>
      <c r="B213" s="65"/>
      <c r="C213" s="65"/>
      <c r="D213" s="65"/>
      <c r="E213" s="65"/>
      <c r="F213" s="65"/>
      <c r="G213" s="65"/>
      <c r="H213" s="65"/>
      <c r="I213" s="65"/>
      <c r="J213" s="65"/>
      <c r="K213" s="67"/>
      <c r="L213" s="65"/>
      <c r="M213" s="65"/>
      <c r="N213" s="112"/>
      <c r="O213" s="65"/>
      <c r="P213" s="65"/>
      <c r="Q213" s="65"/>
    </row>
    <row r="214" spans="1:17" ht="12.75">
      <c r="A214" s="27"/>
      <c r="B214" s="65"/>
      <c r="C214" s="65"/>
      <c r="D214" s="65"/>
      <c r="E214" s="65"/>
      <c r="F214" s="65"/>
      <c r="G214" s="65"/>
      <c r="H214" s="65"/>
      <c r="I214" s="65"/>
      <c r="J214" s="65"/>
      <c r="K214" s="67"/>
      <c r="L214" s="65"/>
      <c r="M214" s="65"/>
      <c r="N214" s="112"/>
      <c r="O214" s="65"/>
      <c r="P214" s="65"/>
      <c r="Q214" s="65"/>
    </row>
    <row r="215" spans="1:17" ht="12.75">
      <c r="A215" s="27"/>
      <c r="B215" s="65"/>
      <c r="C215" s="65"/>
      <c r="D215" s="65"/>
      <c r="E215" s="65"/>
      <c r="F215" s="65"/>
      <c r="G215" s="65"/>
      <c r="H215" s="65"/>
      <c r="I215" s="65"/>
      <c r="J215" s="65"/>
      <c r="K215" s="67"/>
      <c r="L215" s="65"/>
      <c r="M215" s="65"/>
      <c r="N215" s="112"/>
      <c r="O215" s="65"/>
      <c r="P215" s="65"/>
      <c r="Q215" s="65"/>
    </row>
    <row r="216" spans="1:17" ht="12.75">
      <c r="A216" s="27"/>
      <c r="B216" s="65"/>
      <c r="C216" s="65"/>
      <c r="D216" s="65"/>
      <c r="E216" s="65"/>
      <c r="F216" s="65"/>
      <c r="G216" s="65"/>
      <c r="H216" s="65"/>
      <c r="I216" s="65"/>
      <c r="J216" s="65"/>
      <c r="K216" s="67"/>
      <c r="L216" s="65"/>
      <c r="M216" s="65"/>
      <c r="N216" s="112"/>
      <c r="O216" s="65"/>
      <c r="P216" s="65"/>
      <c r="Q216" s="65"/>
    </row>
    <row r="217" spans="1:17" ht="12.75">
      <c r="A217" s="27"/>
      <c r="B217" s="65"/>
      <c r="C217" s="65"/>
      <c r="D217" s="65"/>
      <c r="E217" s="65"/>
      <c r="F217" s="65"/>
      <c r="G217" s="65"/>
      <c r="H217" s="65"/>
      <c r="I217" s="65"/>
      <c r="J217" s="65"/>
      <c r="K217" s="67"/>
      <c r="L217" s="65"/>
      <c r="M217" s="65"/>
      <c r="N217" s="112"/>
      <c r="O217" s="65"/>
      <c r="P217" s="65"/>
      <c r="Q217" s="65"/>
    </row>
    <row r="218" spans="1:17" ht="12.75">
      <c r="A218" s="27"/>
      <c r="B218" s="65"/>
      <c r="C218" s="65"/>
      <c r="D218" s="65"/>
      <c r="E218" s="65"/>
      <c r="F218" s="65"/>
      <c r="G218" s="65"/>
      <c r="H218" s="65"/>
      <c r="I218" s="65"/>
      <c r="J218" s="65"/>
      <c r="K218" s="67"/>
      <c r="L218" s="65"/>
      <c r="M218" s="65"/>
      <c r="N218" s="112"/>
      <c r="O218" s="65"/>
      <c r="P218" s="65"/>
      <c r="Q218" s="65"/>
    </row>
    <row r="219" spans="1:17" ht="12.75">
      <c r="A219" s="27"/>
      <c r="B219" s="65"/>
      <c r="C219" s="65"/>
      <c r="D219" s="65"/>
      <c r="E219" s="65"/>
      <c r="F219" s="65"/>
      <c r="G219" s="65"/>
      <c r="H219" s="65"/>
      <c r="I219" s="65"/>
      <c r="J219" s="65"/>
      <c r="K219" s="67"/>
      <c r="L219" s="65"/>
      <c r="M219" s="65"/>
      <c r="N219" s="112"/>
      <c r="O219" s="65"/>
      <c r="P219" s="65"/>
      <c r="Q219" s="65"/>
    </row>
  </sheetData>
  <mergeCells count="166">
    <mergeCell ref="A136:A144"/>
    <mergeCell ref="B136:B144"/>
    <mergeCell ref="C136:C144"/>
    <mergeCell ref="D136:D144"/>
    <mergeCell ref="C145:C153"/>
    <mergeCell ref="D145:D153"/>
    <mergeCell ref="E145:E153"/>
    <mergeCell ref="N7:N9"/>
    <mergeCell ref="F145:F153"/>
    <mergeCell ref="G145:G153"/>
    <mergeCell ref="E136:E144"/>
    <mergeCell ref="F136:F144"/>
    <mergeCell ref="G136:G144"/>
    <mergeCell ref="G127:G135"/>
    <mergeCell ref="G198:H198"/>
    <mergeCell ref="A190:F198"/>
    <mergeCell ref="G181:G189"/>
    <mergeCell ref="G190:H190"/>
    <mergeCell ref="G194:H194"/>
    <mergeCell ref="G195:H195"/>
    <mergeCell ref="G196:H196"/>
    <mergeCell ref="G197:H197"/>
    <mergeCell ref="G192:H192"/>
    <mergeCell ref="G193:H193"/>
    <mergeCell ref="A181:A189"/>
    <mergeCell ref="B181:B189"/>
    <mergeCell ref="D181:D189"/>
    <mergeCell ref="E181:E189"/>
    <mergeCell ref="F181:F189"/>
    <mergeCell ref="A145:A153"/>
    <mergeCell ref="C181:C189"/>
    <mergeCell ref="A127:A135"/>
    <mergeCell ref="B145:B153"/>
    <mergeCell ref="B127:B135"/>
    <mergeCell ref="E127:E135"/>
    <mergeCell ref="D127:D135"/>
    <mergeCell ref="F127:F135"/>
    <mergeCell ref="C127:C135"/>
    <mergeCell ref="E109:E117"/>
    <mergeCell ref="F109:F117"/>
    <mergeCell ref="G118:G126"/>
    <mergeCell ref="F118:F126"/>
    <mergeCell ref="E118:E126"/>
    <mergeCell ref="G109:G117"/>
    <mergeCell ref="A7:A9"/>
    <mergeCell ref="B5:M5"/>
    <mergeCell ref="B6:M6"/>
    <mergeCell ref="H7:H9"/>
    <mergeCell ref="F7:F9"/>
    <mergeCell ref="G7:G9"/>
    <mergeCell ref="B7:B9"/>
    <mergeCell ref="D7:D9"/>
    <mergeCell ref="C7:C9"/>
    <mergeCell ref="E7:E9"/>
    <mergeCell ref="D109:D117"/>
    <mergeCell ref="C55:C63"/>
    <mergeCell ref="C64:C72"/>
    <mergeCell ref="D10:D18"/>
    <mergeCell ref="D28:D36"/>
    <mergeCell ref="D37:D45"/>
    <mergeCell ref="D46:D54"/>
    <mergeCell ref="E100:E108"/>
    <mergeCell ref="D19:D27"/>
    <mergeCell ref="E37:E45"/>
    <mergeCell ref="E64:E72"/>
    <mergeCell ref="E73:E81"/>
    <mergeCell ref="E91:E99"/>
    <mergeCell ref="D55:D63"/>
    <mergeCell ref="E55:E63"/>
    <mergeCell ref="E28:E36"/>
    <mergeCell ref="D82:D90"/>
    <mergeCell ref="F100:F108"/>
    <mergeCell ref="G100:G108"/>
    <mergeCell ref="A118:A126"/>
    <mergeCell ref="C118:C126"/>
    <mergeCell ref="A109:A117"/>
    <mergeCell ref="D100:D108"/>
    <mergeCell ref="B118:B126"/>
    <mergeCell ref="D118:D126"/>
    <mergeCell ref="B109:B117"/>
    <mergeCell ref="C109:C117"/>
    <mergeCell ref="E10:E18"/>
    <mergeCell ref="F10:F18"/>
    <mergeCell ref="G10:G18"/>
    <mergeCell ref="E19:E27"/>
    <mergeCell ref="F19:F27"/>
    <mergeCell ref="G19:G27"/>
    <mergeCell ref="F28:F36"/>
    <mergeCell ref="G28:G36"/>
    <mergeCell ref="A19:A27"/>
    <mergeCell ref="B19:B27"/>
    <mergeCell ref="C19:C27"/>
    <mergeCell ref="A10:A18"/>
    <mergeCell ref="B10:B18"/>
    <mergeCell ref="C10:C18"/>
    <mergeCell ref="A28:A36"/>
    <mergeCell ref="B28:B36"/>
    <mergeCell ref="C28:C36"/>
    <mergeCell ref="A37:A45"/>
    <mergeCell ref="B37:B45"/>
    <mergeCell ref="C37:C45"/>
    <mergeCell ref="F37:F45"/>
    <mergeCell ref="G37:G45"/>
    <mergeCell ref="E46:E54"/>
    <mergeCell ref="F46:F54"/>
    <mergeCell ref="G46:G54"/>
    <mergeCell ref="A46:A54"/>
    <mergeCell ref="B46:B54"/>
    <mergeCell ref="C46:C54"/>
    <mergeCell ref="A100:A108"/>
    <mergeCell ref="B100:B108"/>
    <mergeCell ref="C100:C108"/>
    <mergeCell ref="A55:A63"/>
    <mergeCell ref="B55:B63"/>
    <mergeCell ref="A64:A72"/>
    <mergeCell ref="B64:B72"/>
    <mergeCell ref="F55:F63"/>
    <mergeCell ref="G55:G63"/>
    <mergeCell ref="F64:F72"/>
    <mergeCell ref="G64:G72"/>
    <mergeCell ref="A73:A81"/>
    <mergeCell ref="B73:B81"/>
    <mergeCell ref="C73:C81"/>
    <mergeCell ref="D64:D72"/>
    <mergeCell ref="D73:D81"/>
    <mergeCell ref="F73:F81"/>
    <mergeCell ref="G73:G81"/>
    <mergeCell ref="E82:E90"/>
    <mergeCell ref="F82:F90"/>
    <mergeCell ref="G82:G90"/>
    <mergeCell ref="F91:F99"/>
    <mergeCell ref="G91:G99"/>
    <mergeCell ref="A82:A90"/>
    <mergeCell ref="B82:B90"/>
    <mergeCell ref="C82:C90"/>
    <mergeCell ref="A91:A99"/>
    <mergeCell ref="B91:B99"/>
    <mergeCell ref="C91:C99"/>
    <mergeCell ref="D91:D99"/>
    <mergeCell ref="B154:B162"/>
    <mergeCell ref="C154:C162"/>
    <mergeCell ref="D154:D162"/>
    <mergeCell ref="E154:E162"/>
    <mergeCell ref="F172:F180"/>
    <mergeCell ref="G172:G180"/>
    <mergeCell ref="B163:B171"/>
    <mergeCell ref="C163:C171"/>
    <mergeCell ref="B172:B180"/>
    <mergeCell ref="C172:C180"/>
    <mergeCell ref="D172:D180"/>
    <mergeCell ref="E172:E180"/>
    <mergeCell ref="A154:A162"/>
    <mergeCell ref="A163:A171"/>
    <mergeCell ref="A172:A180"/>
    <mergeCell ref="G191:H191"/>
    <mergeCell ref="D163:D171"/>
    <mergeCell ref="E163:E171"/>
    <mergeCell ref="F163:F171"/>
    <mergeCell ref="G163:G171"/>
    <mergeCell ref="F154:F162"/>
    <mergeCell ref="G154:G162"/>
    <mergeCell ref="I7:M7"/>
    <mergeCell ref="I8:J8"/>
    <mergeCell ref="K8:K9"/>
    <mergeCell ref="L8:L9"/>
    <mergeCell ref="M8:M9"/>
  </mergeCells>
  <printOptions/>
  <pageMargins left="0.984251968503937" right="0.7874015748031497" top="0.7874015748031497" bottom="0.7874015748031497" header="0.5118110236220472" footer="0.5118110236220472"/>
  <pageSetup horizontalDpi="300" verticalDpi="300" orientation="landscape" paperSize="9" scale="62" r:id="rId1"/>
  <headerFooter alignWithMargins="0">
    <oddFooter>&amp;LWieloletni Plan Inwestycyjny
na lata 2004-2006
Opracował: Wydział Infrastruktury&amp;CStrona &amp;P</oddFooter>
  </headerFooter>
  <rowBreaks count="3" manualBreakCount="3">
    <brk id="27" max="255" man="1"/>
    <brk id="72" max="11" man="1"/>
    <brk id="1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view="pageBreakPreview" zoomScale="90" zoomScaleNormal="85" zoomScaleSheetLayoutView="90" workbookViewId="0" topLeftCell="A1">
      <selection activeCell="E5" sqref="E5"/>
    </sheetView>
  </sheetViews>
  <sheetFormatPr defaultColWidth="9.00390625" defaultRowHeight="12.75"/>
  <cols>
    <col min="1" max="1" width="9.125" style="22" customWidth="1"/>
    <col min="2" max="2" width="7.125" style="0" customWidth="1"/>
    <col min="3" max="3" width="24.25390625" style="0" customWidth="1"/>
    <col min="4" max="4" width="7.375" style="0" customWidth="1"/>
    <col min="5" max="5" width="21.125" style="0" customWidth="1"/>
    <col min="6" max="6" width="11.00390625" style="0" customWidth="1"/>
    <col min="7" max="7" width="10.875" style="0" customWidth="1"/>
    <col min="8" max="8" width="13.75390625" style="0" customWidth="1"/>
    <col min="9" max="15" width="5.25390625" style="0" customWidth="1"/>
    <col min="16" max="16" width="6.25390625" style="0" customWidth="1"/>
    <col min="17" max="17" width="8.875" style="4" customWidth="1"/>
  </cols>
  <sheetData>
    <row r="1" spans="3:16" ht="33.75" customHeight="1">
      <c r="C1" s="214" t="s">
        <v>194</v>
      </c>
      <c r="D1" s="214"/>
      <c r="E1" s="214"/>
      <c r="F1" s="214"/>
      <c r="G1" s="215"/>
      <c r="H1" s="215"/>
      <c r="I1" s="215"/>
      <c r="J1" s="215"/>
      <c r="K1" s="215"/>
      <c r="L1" s="215"/>
      <c r="M1" s="216"/>
      <c r="N1" s="216"/>
      <c r="O1" s="216"/>
      <c r="P1" s="216"/>
    </row>
    <row r="2" spans="2:16" ht="30" customHeight="1">
      <c r="B2" s="186" t="s">
        <v>22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7" s="7" customFormat="1" ht="28.5" customHeight="1">
      <c r="A3" s="212" t="s">
        <v>212</v>
      </c>
      <c r="B3" s="218" t="s">
        <v>0</v>
      </c>
      <c r="C3" s="218" t="s">
        <v>1</v>
      </c>
      <c r="D3" s="218" t="s">
        <v>10</v>
      </c>
      <c r="E3" s="218" t="s">
        <v>2</v>
      </c>
      <c r="F3" s="218" t="s">
        <v>4</v>
      </c>
      <c r="G3" s="218" t="s">
        <v>3</v>
      </c>
      <c r="H3" s="218" t="s">
        <v>13</v>
      </c>
      <c r="I3" s="220" t="s">
        <v>190</v>
      </c>
      <c r="J3" s="221"/>
      <c r="K3" s="221"/>
      <c r="L3" s="221"/>
      <c r="M3" s="221"/>
      <c r="N3" s="221"/>
      <c r="O3" s="221"/>
      <c r="P3" s="222"/>
      <c r="Q3" s="6" t="s">
        <v>24</v>
      </c>
    </row>
    <row r="4" spans="1:17" s="7" customFormat="1" ht="28.5" customHeight="1">
      <c r="A4" s="213"/>
      <c r="B4" s="219"/>
      <c r="C4" s="219"/>
      <c r="D4" s="219"/>
      <c r="E4" s="219"/>
      <c r="F4" s="219"/>
      <c r="G4" s="219"/>
      <c r="H4" s="219"/>
      <c r="I4" s="6">
        <v>2007</v>
      </c>
      <c r="J4" s="6">
        <v>2008</v>
      </c>
      <c r="K4" s="6">
        <v>2009</v>
      </c>
      <c r="L4" s="6">
        <v>2010</v>
      </c>
      <c r="M4" s="6">
        <v>2011</v>
      </c>
      <c r="N4" s="6">
        <v>2012</v>
      </c>
      <c r="O4" s="6">
        <v>2013</v>
      </c>
      <c r="P4" s="9" t="s">
        <v>9</v>
      </c>
      <c r="Q4" s="3"/>
    </row>
    <row r="5" spans="1:17" ht="116.25" customHeight="1">
      <c r="A5" s="23">
        <v>1</v>
      </c>
      <c r="B5" s="3" t="s">
        <v>15</v>
      </c>
      <c r="C5" s="2" t="s">
        <v>14</v>
      </c>
      <c r="D5" s="2" t="s">
        <v>6</v>
      </c>
      <c r="E5" s="3" t="s">
        <v>20</v>
      </c>
      <c r="F5" s="2" t="s">
        <v>7</v>
      </c>
      <c r="G5" s="2" t="s">
        <v>8</v>
      </c>
      <c r="H5" s="2" t="s">
        <v>16</v>
      </c>
      <c r="I5" s="10">
        <v>15</v>
      </c>
      <c r="J5" s="10">
        <v>15</v>
      </c>
      <c r="K5" s="10">
        <v>15</v>
      </c>
      <c r="L5" s="10">
        <v>15</v>
      </c>
      <c r="M5" s="10">
        <v>15</v>
      </c>
      <c r="N5" s="10">
        <v>15</v>
      </c>
      <c r="O5" s="10">
        <v>15</v>
      </c>
      <c r="P5" s="10">
        <f aca="true" t="shared" si="0" ref="P5:P36">SUM(I5:O5)</f>
        <v>105</v>
      </c>
      <c r="Q5" s="3" t="s">
        <v>25</v>
      </c>
    </row>
    <row r="6" spans="1:17" ht="67.5">
      <c r="A6" s="23">
        <v>2</v>
      </c>
      <c r="B6" s="3" t="s">
        <v>17</v>
      </c>
      <c r="C6" s="3" t="s">
        <v>18</v>
      </c>
      <c r="D6" s="3" t="s">
        <v>6</v>
      </c>
      <c r="E6" s="3" t="s">
        <v>20</v>
      </c>
      <c r="F6" s="3" t="s">
        <v>7</v>
      </c>
      <c r="G6" s="3" t="s">
        <v>37</v>
      </c>
      <c r="H6" s="3" t="s">
        <v>21</v>
      </c>
      <c r="I6" s="10">
        <v>30</v>
      </c>
      <c r="J6" s="10"/>
      <c r="K6" s="10">
        <v>30</v>
      </c>
      <c r="L6" s="10"/>
      <c r="M6" s="10">
        <v>30</v>
      </c>
      <c r="N6" s="10"/>
      <c r="O6" s="10">
        <v>30</v>
      </c>
      <c r="P6" s="10">
        <f t="shared" si="0"/>
        <v>120</v>
      </c>
      <c r="Q6" s="3" t="s">
        <v>25</v>
      </c>
    </row>
    <row r="7" spans="1:17" ht="67.5">
      <c r="A7" s="23">
        <v>3</v>
      </c>
      <c r="B7" s="3" t="s">
        <v>30</v>
      </c>
      <c r="C7" s="3" t="s">
        <v>31</v>
      </c>
      <c r="D7" s="8"/>
      <c r="E7" s="3" t="s">
        <v>32</v>
      </c>
      <c r="F7" s="3" t="s">
        <v>26</v>
      </c>
      <c r="G7" s="3" t="s">
        <v>28</v>
      </c>
      <c r="H7" s="3" t="s">
        <v>33</v>
      </c>
      <c r="I7" s="10">
        <v>15</v>
      </c>
      <c r="J7" s="10">
        <v>15</v>
      </c>
      <c r="K7" s="10">
        <v>15</v>
      </c>
      <c r="L7" s="10">
        <v>15</v>
      </c>
      <c r="M7" s="10">
        <v>20</v>
      </c>
      <c r="N7" s="10">
        <v>20</v>
      </c>
      <c r="O7" s="10">
        <v>20</v>
      </c>
      <c r="P7" s="10">
        <f t="shared" si="0"/>
        <v>120</v>
      </c>
      <c r="Q7" s="3" t="s">
        <v>25</v>
      </c>
    </row>
    <row r="8" spans="1:17" s="4" customFormat="1" ht="60.75" customHeight="1">
      <c r="A8" s="23">
        <v>4</v>
      </c>
      <c r="B8" s="3" t="s">
        <v>35</v>
      </c>
      <c r="C8" s="3" t="s">
        <v>34</v>
      </c>
      <c r="D8" s="3" t="s">
        <v>6</v>
      </c>
      <c r="E8" s="3" t="s">
        <v>38</v>
      </c>
      <c r="F8" s="3" t="s">
        <v>26</v>
      </c>
      <c r="G8" s="3" t="s">
        <v>27</v>
      </c>
      <c r="H8" s="3" t="s">
        <v>36</v>
      </c>
      <c r="I8" s="3">
        <v>50</v>
      </c>
      <c r="J8" s="3">
        <v>50</v>
      </c>
      <c r="K8" s="3">
        <v>50</v>
      </c>
      <c r="L8" s="3">
        <v>50</v>
      </c>
      <c r="M8" s="3">
        <v>50</v>
      </c>
      <c r="N8" s="3">
        <v>50</v>
      </c>
      <c r="O8" s="3">
        <v>50</v>
      </c>
      <c r="P8" s="3">
        <f t="shared" si="0"/>
        <v>350</v>
      </c>
      <c r="Q8" s="3" t="s">
        <v>25</v>
      </c>
    </row>
    <row r="9" spans="1:17" ht="56.25">
      <c r="A9" s="23">
        <v>5</v>
      </c>
      <c r="B9" s="3" t="s">
        <v>39</v>
      </c>
      <c r="C9" s="3" t="s">
        <v>40</v>
      </c>
      <c r="D9" s="3" t="s">
        <v>6</v>
      </c>
      <c r="E9" s="3" t="s">
        <v>29</v>
      </c>
      <c r="F9" s="3" t="s">
        <v>26</v>
      </c>
      <c r="G9" s="3" t="s">
        <v>27</v>
      </c>
      <c r="H9" s="3" t="s">
        <v>41</v>
      </c>
      <c r="I9" s="10">
        <v>50</v>
      </c>
      <c r="J9" s="10">
        <v>50</v>
      </c>
      <c r="K9" s="10">
        <v>50</v>
      </c>
      <c r="L9" s="10">
        <v>50</v>
      </c>
      <c r="M9" s="10">
        <v>50</v>
      </c>
      <c r="N9" s="10">
        <v>50</v>
      </c>
      <c r="O9" s="10">
        <v>50</v>
      </c>
      <c r="P9" s="10">
        <f t="shared" si="0"/>
        <v>350</v>
      </c>
      <c r="Q9" s="3" t="s">
        <v>25</v>
      </c>
    </row>
    <row r="10" spans="1:17" ht="78.75">
      <c r="A10" s="23">
        <v>6</v>
      </c>
      <c r="B10" s="3" t="s">
        <v>42</v>
      </c>
      <c r="C10" s="3" t="s">
        <v>43</v>
      </c>
      <c r="D10" s="3" t="s">
        <v>6</v>
      </c>
      <c r="E10" s="3" t="s">
        <v>29</v>
      </c>
      <c r="F10" s="3" t="s">
        <v>26</v>
      </c>
      <c r="G10" s="3" t="s">
        <v>27</v>
      </c>
      <c r="H10" s="3" t="s">
        <v>44</v>
      </c>
      <c r="I10" s="10">
        <v>25</v>
      </c>
      <c r="J10" s="10">
        <v>25</v>
      </c>
      <c r="K10" s="10">
        <v>25</v>
      </c>
      <c r="L10" s="10">
        <v>25</v>
      </c>
      <c r="M10" s="10">
        <v>30</v>
      </c>
      <c r="N10" s="10">
        <v>30</v>
      </c>
      <c r="O10" s="10">
        <v>30</v>
      </c>
      <c r="P10" s="10">
        <f t="shared" si="0"/>
        <v>190</v>
      </c>
      <c r="Q10" s="3" t="s">
        <v>25</v>
      </c>
    </row>
    <row r="11" spans="1:17" s="4" customFormat="1" ht="81.75" customHeight="1">
      <c r="A11" s="23">
        <v>7</v>
      </c>
      <c r="B11" s="3" t="s">
        <v>46</v>
      </c>
      <c r="C11" s="3" t="s">
        <v>45</v>
      </c>
      <c r="D11" s="3" t="s">
        <v>6</v>
      </c>
      <c r="E11" s="3" t="s">
        <v>47</v>
      </c>
      <c r="F11" s="3" t="s">
        <v>26</v>
      </c>
      <c r="G11" s="3" t="s">
        <v>27</v>
      </c>
      <c r="H11" s="3" t="s">
        <v>48</v>
      </c>
      <c r="I11" s="3">
        <v>30</v>
      </c>
      <c r="J11" s="3">
        <v>30</v>
      </c>
      <c r="K11" s="3">
        <v>30</v>
      </c>
      <c r="L11" s="3">
        <v>30</v>
      </c>
      <c r="M11" s="3">
        <v>30</v>
      </c>
      <c r="N11" s="3">
        <v>30</v>
      </c>
      <c r="O11" s="3">
        <v>30</v>
      </c>
      <c r="P11" s="3">
        <f t="shared" si="0"/>
        <v>210</v>
      </c>
      <c r="Q11" s="3" t="s">
        <v>25</v>
      </c>
    </row>
    <row r="12" spans="1:17" ht="67.5">
      <c r="A12" s="23">
        <v>8</v>
      </c>
      <c r="B12" s="3" t="s">
        <v>50</v>
      </c>
      <c r="C12" s="3" t="s">
        <v>49</v>
      </c>
      <c r="D12" s="3" t="s">
        <v>6</v>
      </c>
      <c r="E12" s="3" t="s">
        <v>51</v>
      </c>
      <c r="F12" s="3" t="s">
        <v>26</v>
      </c>
      <c r="G12" s="3" t="s">
        <v>27</v>
      </c>
      <c r="H12" s="3" t="s">
        <v>52</v>
      </c>
      <c r="I12" s="3">
        <v>30</v>
      </c>
      <c r="J12" s="3">
        <v>30</v>
      </c>
      <c r="K12" s="3">
        <v>30</v>
      </c>
      <c r="L12" s="3">
        <v>30</v>
      </c>
      <c r="M12" s="3">
        <v>30</v>
      </c>
      <c r="N12" s="3">
        <v>30</v>
      </c>
      <c r="O12" s="3">
        <v>30</v>
      </c>
      <c r="P12" s="10">
        <f t="shared" si="0"/>
        <v>210</v>
      </c>
      <c r="Q12" s="3" t="s">
        <v>25</v>
      </c>
    </row>
    <row r="13" spans="1:17" s="4" customFormat="1" ht="78.75">
      <c r="A13" s="23">
        <v>9</v>
      </c>
      <c r="B13" s="3" t="s">
        <v>54</v>
      </c>
      <c r="C13" s="3" t="s">
        <v>56</v>
      </c>
      <c r="D13" s="3" t="s">
        <v>6</v>
      </c>
      <c r="E13" s="3" t="s">
        <v>55</v>
      </c>
      <c r="F13" s="3" t="s">
        <v>26</v>
      </c>
      <c r="G13" s="3" t="s">
        <v>27</v>
      </c>
      <c r="H13" s="3" t="s">
        <v>53</v>
      </c>
      <c r="I13" s="3">
        <v>50</v>
      </c>
      <c r="J13" s="3">
        <v>50</v>
      </c>
      <c r="K13" s="3">
        <v>50</v>
      </c>
      <c r="L13" s="3">
        <v>50</v>
      </c>
      <c r="M13" s="3">
        <v>50</v>
      </c>
      <c r="N13" s="3">
        <v>50</v>
      </c>
      <c r="O13" s="3">
        <v>50</v>
      </c>
      <c r="P13" s="3">
        <f t="shared" si="0"/>
        <v>350</v>
      </c>
      <c r="Q13" s="3" t="s">
        <v>25</v>
      </c>
    </row>
    <row r="14" spans="1:17" ht="67.5">
      <c r="A14" s="23">
        <v>10</v>
      </c>
      <c r="B14" s="3" t="s">
        <v>58</v>
      </c>
      <c r="C14" s="3" t="s">
        <v>57</v>
      </c>
      <c r="D14" s="3" t="s">
        <v>6</v>
      </c>
      <c r="E14" s="3" t="s">
        <v>59</v>
      </c>
      <c r="F14" s="3" t="s">
        <v>26</v>
      </c>
      <c r="G14" s="3" t="s">
        <v>27</v>
      </c>
      <c r="H14" s="3" t="s">
        <v>60</v>
      </c>
      <c r="I14" s="10">
        <v>30</v>
      </c>
      <c r="J14" s="10">
        <v>30</v>
      </c>
      <c r="K14" s="10">
        <v>30</v>
      </c>
      <c r="L14" s="10">
        <v>30</v>
      </c>
      <c r="M14" s="10">
        <v>30</v>
      </c>
      <c r="N14" s="10">
        <v>30</v>
      </c>
      <c r="O14" s="10">
        <v>30</v>
      </c>
      <c r="P14" s="10">
        <f t="shared" si="0"/>
        <v>210</v>
      </c>
      <c r="Q14" s="3" t="s">
        <v>25</v>
      </c>
    </row>
    <row r="15" spans="1:17" s="4" customFormat="1" ht="56.25">
      <c r="A15" s="23">
        <v>11</v>
      </c>
      <c r="B15" s="3" t="s">
        <v>62</v>
      </c>
      <c r="C15" s="3" t="s">
        <v>61</v>
      </c>
      <c r="D15" s="3" t="s">
        <v>6</v>
      </c>
      <c r="E15" s="3" t="s">
        <v>65</v>
      </c>
      <c r="F15" s="3" t="s">
        <v>26</v>
      </c>
      <c r="G15" s="3" t="s">
        <v>63</v>
      </c>
      <c r="H15" s="3" t="s">
        <v>64</v>
      </c>
      <c r="I15" s="3">
        <v>80</v>
      </c>
      <c r="J15" s="3">
        <v>80</v>
      </c>
      <c r="K15" s="3">
        <v>80</v>
      </c>
      <c r="L15" s="3">
        <v>80</v>
      </c>
      <c r="M15" s="3">
        <v>80</v>
      </c>
      <c r="N15" s="3">
        <v>80</v>
      </c>
      <c r="O15" s="3">
        <v>80</v>
      </c>
      <c r="P15" s="3">
        <f t="shared" si="0"/>
        <v>560</v>
      </c>
      <c r="Q15" s="3" t="s">
        <v>141</v>
      </c>
    </row>
    <row r="16" spans="1:17" ht="218.25" customHeight="1">
      <c r="A16" s="23">
        <v>12</v>
      </c>
      <c r="B16" s="3" t="s">
        <v>69</v>
      </c>
      <c r="C16" s="18" t="s">
        <v>66</v>
      </c>
      <c r="D16" s="3" t="s">
        <v>6</v>
      </c>
      <c r="E16" s="3" t="s">
        <v>75</v>
      </c>
      <c r="F16" s="2" t="s">
        <v>67</v>
      </c>
      <c r="G16" s="2" t="s">
        <v>68</v>
      </c>
      <c r="H16" s="2" t="s">
        <v>70</v>
      </c>
      <c r="I16" s="10">
        <v>60</v>
      </c>
      <c r="J16" s="10">
        <v>60</v>
      </c>
      <c r="K16" s="10">
        <v>60</v>
      </c>
      <c r="L16" s="10">
        <v>60</v>
      </c>
      <c r="M16" s="10">
        <v>60</v>
      </c>
      <c r="N16" s="10">
        <v>60</v>
      </c>
      <c r="O16" s="10">
        <v>60</v>
      </c>
      <c r="P16" s="10">
        <f t="shared" si="0"/>
        <v>420</v>
      </c>
      <c r="Q16" s="3" t="s">
        <v>142</v>
      </c>
    </row>
    <row r="17" spans="1:17" ht="132" customHeight="1">
      <c r="A17" s="23">
        <v>13</v>
      </c>
      <c r="B17" s="3" t="s">
        <v>72</v>
      </c>
      <c r="C17" s="2" t="s">
        <v>71</v>
      </c>
      <c r="D17" s="3" t="s">
        <v>6</v>
      </c>
      <c r="E17" s="3" t="s">
        <v>76</v>
      </c>
      <c r="F17" s="2" t="s">
        <v>73</v>
      </c>
      <c r="G17" s="2" t="s">
        <v>74</v>
      </c>
      <c r="H17" s="2" t="s">
        <v>189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f t="shared" si="0"/>
        <v>0</v>
      </c>
      <c r="Q17" s="3" t="s">
        <v>143</v>
      </c>
    </row>
    <row r="18" spans="1:17" ht="67.5">
      <c r="A18" s="23">
        <v>14</v>
      </c>
      <c r="B18" s="3" t="s">
        <v>77</v>
      </c>
      <c r="C18" s="2" t="s">
        <v>81</v>
      </c>
      <c r="D18" s="3" t="s">
        <v>6</v>
      </c>
      <c r="E18" s="3" t="s">
        <v>80</v>
      </c>
      <c r="F18" s="2" t="s">
        <v>78</v>
      </c>
      <c r="G18" s="2" t="s">
        <v>8</v>
      </c>
      <c r="H18" s="2" t="s">
        <v>79</v>
      </c>
      <c r="I18" s="10">
        <v>120</v>
      </c>
      <c r="J18" s="10">
        <v>110</v>
      </c>
      <c r="K18" s="10">
        <v>110</v>
      </c>
      <c r="L18" s="10">
        <v>110</v>
      </c>
      <c r="M18" s="10">
        <v>100</v>
      </c>
      <c r="N18" s="10">
        <v>90</v>
      </c>
      <c r="O18" s="10">
        <v>90</v>
      </c>
      <c r="P18" s="10">
        <f t="shared" si="0"/>
        <v>730</v>
      </c>
      <c r="Q18" s="3" t="s">
        <v>144</v>
      </c>
    </row>
    <row r="19" spans="1:17" ht="101.25">
      <c r="A19" s="23">
        <v>15</v>
      </c>
      <c r="B19" s="3" t="s">
        <v>83</v>
      </c>
      <c r="C19" s="2" t="s">
        <v>82</v>
      </c>
      <c r="D19" s="3" t="s">
        <v>6</v>
      </c>
      <c r="E19" s="3" t="s">
        <v>84</v>
      </c>
      <c r="F19" s="2" t="s">
        <v>85</v>
      </c>
      <c r="G19" s="2" t="s">
        <v>86</v>
      </c>
      <c r="H19" s="2" t="s">
        <v>87</v>
      </c>
      <c r="I19" s="10">
        <v>10</v>
      </c>
      <c r="J19" s="10">
        <v>10</v>
      </c>
      <c r="K19" s="10">
        <v>10</v>
      </c>
      <c r="L19" s="10">
        <v>10</v>
      </c>
      <c r="M19" s="10">
        <v>10</v>
      </c>
      <c r="N19" s="10">
        <v>10</v>
      </c>
      <c r="O19" s="10">
        <v>10</v>
      </c>
      <c r="P19" s="10">
        <f t="shared" si="0"/>
        <v>70</v>
      </c>
      <c r="Q19" s="3" t="s">
        <v>181</v>
      </c>
    </row>
    <row r="20" spans="1:17" ht="90">
      <c r="A20" s="23">
        <v>16</v>
      </c>
      <c r="B20" s="3" t="s">
        <v>91</v>
      </c>
      <c r="C20" s="2" t="s">
        <v>92</v>
      </c>
      <c r="D20" s="3" t="s">
        <v>6</v>
      </c>
      <c r="E20" s="3" t="s">
        <v>93</v>
      </c>
      <c r="F20" s="2" t="s">
        <v>88</v>
      </c>
      <c r="G20" s="2" t="s">
        <v>89</v>
      </c>
      <c r="H20" s="2" t="s">
        <v>90</v>
      </c>
      <c r="I20" s="10">
        <v>30</v>
      </c>
      <c r="J20" s="10">
        <v>30</v>
      </c>
      <c r="K20" s="10">
        <v>30</v>
      </c>
      <c r="L20" s="10">
        <v>30</v>
      </c>
      <c r="M20" s="10">
        <v>30</v>
      </c>
      <c r="N20" s="10">
        <v>30</v>
      </c>
      <c r="O20" s="10">
        <v>30</v>
      </c>
      <c r="P20" s="10">
        <f t="shared" si="0"/>
        <v>210</v>
      </c>
      <c r="Q20" s="3" t="s">
        <v>25</v>
      </c>
    </row>
    <row r="21" spans="1:17" ht="67.5">
      <c r="A21" s="23">
        <v>17</v>
      </c>
      <c r="B21" s="3" t="s">
        <v>95</v>
      </c>
      <c r="C21" s="2" t="s">
        <v>94</v>
      </c>
      <c r="D21" s="3" t="s">
        <v>6</v>
      </c>
      <c r="E21" s="3" t="s">
        <v>96</v>
      </c>
      <c r="F21" s="2" t="s">
        <v>88</v>
      </c>
      <c r="G21" s="2" t="s">
        <v>89</v>
      </c>
      <c r="H21" s="2" t="s">
        <v>97</v>
      </c>
      <c r="I21" s="10">
        <v>30</v>
      </c>
      <c r="J21" s="10">
        <v>30</v>
      </c>
      <c r="K21" s="10">
        <v>30</v>
      </c>
      <c r="L21" s="10">
        <v>30</v>
      </c>
      <c r="M21" s="10">
        <v>30</v>
      </c>
      <c r="N21" s="10">
        <v>30</v>
      </c>
      <c r="O21" s="10">
        <v>30</v>
      </c>
      <c r="P21" s="10">
        <f t="shared" si="0"/>
        <v>210</v>
      </c>
      <c r="Q21" s="3" t="s">
        <v>141</v>
      </c>
    </row>
    <row r="22" spans="1:17" ht="56.25">
      <c r="A22" s="23">
        <v>18</v>
      </c>
      <c r="B22" s="3" t="s">
        <v>99</v>
      </c>
      <c r="C22" s="2" t="s">
        <v>98</v>
      </c>
      <c r="D22" s="3" t="s">
        <v>6</v>
      </c>
      <c r="E22" s="3" t="s">
        <v>100</v>
      </c>
      <c r="F22" s="2" t="s">
        <v>88</v>
      </c>
      <c r="G22" s="2" t="s">
        <v>89</v>
      </c>
      <c r="H22" s="2" t="s">
        <v>97</v>
      </c>
      <c r="I22" s="3">
        <v>30</v>
      </c>
      <c r="J22" s="3">
        <v>30</v>
      </c>
      <c r="K22" s="3">
        <v>30</v>
      </c>
      <c r="L22" s="3">
        <v>30</v>
      </c>
      <c r="M22" s="3">
        <v>30</v>
      </c>
      <c r="N22" s="3">
        <v>30</v>
      </c>
      <c r="O22" s="3">
        <v>30</v>
      </c>
      <c r="P22" s="10">
        <f t="shared" si="0"/>
        <v>210</v>
      </c>
      <c r="Q22" s="3" t="s">
        <v>142</v>
      </c>
    </row>
    <row r="23" spans="1:17" s="5" customFormat="1" ht="152.25" customHeight="1">
      <c r="A23" s="23">
        <v>19</v>
      </c>
      <c r="B23" s="12" t="s">
        <v>104</v>
      </c>
      <c r="C23" s="2" t="s">
        <v>101</v>
      </c>
      <c r="D23" s="3" t="s">
        <v>6</v>
      </c>
      <c r="E23" s="12" t="s">
        <v>102</v>
      </c>
      <c r="F23" s="2" t="s">
        <v>187</v>
      </c>
      <c r="G23" s="2" t="s">
        <v>188</v>
      </c>
      <c r="H23" s="2" t="s">
        <v>103</v>
      </c>
      <c r="I23" s="3">
        <v>30</v>
      </c>
      <c r="J23" s="3">
        <v>30</v>
      </c>
      <c r="K23" s="3">
        <v>30</v>
      </c>
      <c r="L23" s="3">
        <v>30</v>
      </c>
      <c r="M23" s="3">
        <v>30</v>
      </c>
      <c r="N23" s="3">
        <v>30</v>
      </c>
      <c r="O23" s="3">
        <v>30</v>
      </c>
      <c r="P23" s="3">
        <f t="shared" si="0"/>
        <v>210</v>
      </c>
      <c r="Q23" s="3" t="s">
        <v>143</v>
      </c>
    </row>
    <row r="24" spans="1:17" ht="90">
      <c r="A24" s="23">
        <v>20</v>
      </c>
      <c r="B24" s="3" t="s">
        <v>106</v>
      </c>
      <c r="C24" s="2" t="s">
        <v>105</v>
      </c>
      <c r="D24" s="3" t="s">
        <v>6</v>
      </c>
      <c r="E24" s="3" t="s">
        <v>107</v>
      </c>
      <c r="F24" s="2" t="s">
        <v>85</v>
      </c>
      <c r="G24" s="2" t="s">
        <v>108</v>
      </c>
      <c r="H24" s="2" t="s">
        <v>109</v>
      </c>
      <c r="I24" s="10">
        <v>20</v>
      </c>
      <c r="J24" s="10">
        <v>100</v>
      </c>
      <c r="K24" s="10">
        <v>20</v>
      </c>
      <c r="L24" s="10">
        <v>20</v>
      </c>
      <c r="M24" s="10">
        <v>20</v>
      </c>
      <c r="N24" s="10">
        <v>20</v>
      </c>
      <c r="O24" s="10">
        <v>20</v>
      </c>
      <c r="P24" s="10">
        <f t="shared" si="0"/>
        <v>220</v>
      </c>
      <c r="Q24" s="3" t="s">
        <v>144</v>
      </c>
    </row>
    <row r="25" spans="1:17" ht="90">
      <c r="A25" s="23">
        <v>21</v>
      </c>
      <c r="B25" s="3" t="s">
        <v>111</v>
      </c>
      <c r="C25" s="2" t="s">
        <v>110</v>
      </c>
      <c r="D25" s="3" t="s">
        <v>6</v>
      </c>
      <c r="E25" s="3" t="s">
        <v>112</v>
      </c>
      <c r="F25" s="2" t="s">
        <v>85</v>
      </c>
      <c r="G25" s="2" t="s">
        <v>113</v>
      </c>
      <c r="H25" s="2" t="s">
        <v>114</v>
      </c>
      <c r="I25" s="3">
        <v>50</v>
      </c>
      <c r="J25" s="3">
        <v>50</v>
      </c>
      <c r="K25" s="3">
        <v>50</v>
      </c>
      <c r="L25" s="3">
        <v>50</v>
      </c>
      <c r="M25" s="3">
        <v>50</v>
      </c>
      <c r="N25" s="3">
        <v>50</v>
      </c>
      <c r="O25" s="3">
        <v>50</v>
      </c>
      <c r="P25" s="10">
        <f t="shared" si="0"/>
        <v>350</v>
      </c>
      <c r="Q25" s="3" t="s">
        <v>181</v>
      </c>
    </row>
    <row r="26" spans="1:17" ht="101.25">
      <c r="A26" s="23">
        <v>22</v>
      </c>
      <c r="B26" s="3" t="s">
        <v>116</v>
      </c>
      <c r="C26" s="2" t="s">
        <v>115</v>
      </c>
      <c r="D26" s="3" t="s">
        <v>6</v>
      </c>
      <c r="E26" s="3" t="s">
        <v>119</v>
      </c>
      <c r="F26" s="2" t="s">
        <v>85</v>
      </c>
      <c r="G26" s="2" t="s">
        <v>117</v>
      </c>
      <c r="H26" s="2" t="s">
        <v>118</v>
      </c>
      <c r="I26" s="3">
        <v>10</v>
      </c>
      <c r="J26" s="3">
        <v>10</v>
      </c>
      <c r="K26" s="3">
        <v>10</v>
      </c>
      <c r="L26" s="3">
        <v>10</v>
      </c>
      <c r="M26" s="3">
        <v>10</v>
      </c>
      <c r="N26" s="3">
        <v>10</v>
      </c>
      <c r="O26" s="3">
        <v>10</v>
      </c>
      <c r="P26" s="10">
        <f t="shared" si="0"/>
        <v>70</v>
      </c>
      <c r="Q26" s="3" t="s">
        <v>25</v>
      </c>
    </row>
    <row r="27" spans="1:17" ht="112.5">
      <c r="A27" s="23">
        <v>23</v>
      </c>
      <c r="B27" s="3" t="s">
        <v>122</v>
      </c>
      <c r="C27" s="2" t="s">
        <v>121</v>
      </c>
      <c r="D27" s="3" t="s">
        <v>6</v>
      </c>
      <c r="E27" s="3" t="s">
        <v>124</v>
      </c>
      <c r="F27" s="2" t="s">
        <v>120</v>
      </c>
      <c r="G27" s="2" t="s">
        <v>85</v>
      </c>
      <c r="H27" s="2" t="s">
        <v>123</v>
      </c>
      <c r="I27" s="14">
        <v>75</v>
      </c>
      <c r="J27" s="14">
        <v>75</v>
      </c>
      <c r="K27" s="14">
        <v>75</v>
      </c>
      <c r="L27" s="14">
        <v>75</v>
      </c>
      <c r="M27" s="14">
        <v>75</v>
      </c>
      <c r="N27" s="14">
        <v>75</v>
      </c>
      <c r="O27" s="14">
        <v>75</v>
      </c>
      <c r="P27" s="14">
        <f t="shared" si="0"/>
        <v>525</v>
      </c>
      <c r="Q27" s="3"/>
    </row>
    <row r="28" spans="1:17" ht="112.5">
      <c r="A28" s="23">
        <v>24</v>
      </c>
      <c r="B28" s="3" t="s">
        <v>126</v>
      </c>
      <c r="C28" s="2" t="s">
        <v>125</v>
      </c>
      <c r="D28" s="3" t="s">
        <v>6</v>
      </c>
      <c r="E28" s="3" t="s">
        <v>124</v>
      </c>
      <c r="F28" s="2" t="s">
        <v>120</v>
      </c>
      <c r="G28" s="2" t="s">
        <v>85</v>
      </c>
      <c r="H28" s="2" t="s">
        <v>127</v>
      </c>
      <c r="I28" s="14">
        <v>50</v>
      </c>
      <c r="J28" s="14">
        <v>50</v>
      </c>
      <c r="K28" s="14">
        <v>50</v>
      </c>
      <c r="L28" s="14">
        <v>50</v>
      </c>
      <c r="M28" s="14">
        <v>50</v>
      </c>
      <c r="N28" s="14">
        <v>50</v>
      </c>
      <c r="O28" s="14">
        <v>50</v>
      </c>
      <c r="P28" s="14">
        <f t="shared" si="0"/>
        <v>350</v>
      </c>
      <c r="Q28" s="3"/>
    </row>
    <row r="29" spans="1:17" s="5" customFormat="1" ht="112.5">
      <c r="A29" s="23">
        <v>25</v>
      </c>
      <c r="B29" s="12" t="s">
        <v>129</v>
      </c>
      <c r="C29" s="2" t="s">
        <v>128</v>
      </c>
      <c r="D29" s="3" t="s">
        <v>6</v>
      </c>
      <c r="E29" s="3" t="s">
        <v>124</v>
      </c>
      <c r="F29" s="2" t="s">
        <v>120</v>
      </c>
      <c r="G29" s="2" t="s">
        <v>85</v>
      </c>
      <c r="H29" s="2" t="s">
        <v>127</v>
      </c>
      <c r="I29" s="14">
        <v>50</v>
      </c>
      <c r="J29" s="14">
        <v>50</v>
      </c>
      <c r="K29" s="14">
        <v>50</v>
      </c>
      <c r="L29" s="14">
        <v>50</v>
      </c>
      <c r="M29" s="14">
        <v>50</v>
      </c>
      <c r="N29" s="14">
        <v>50</v>
      </c>
      <c r="O29" s="14">
        <v>50</v>
      </c>
      <c r="P29" s="14">
        <f t="shared" si="0"/>
        <v>350</v>
      </c>
      <c r="Q29" s="3"/>
    </row>
    <row r="30" spans="1:17" s="5" customFormat="1" ht="78.75">
      <c r="A30" s="23">
        <v>26</v>
      </c>
      <c r="B30" s="12" t="s">
        <v>131</v>
      </c>
      <c r="C30" s="2" t="s">
        <v>130</v>
      </c>
      <c r="D30" s="3" t="s">
        <v>6</v>
      </c>
      <c r="E30" s="12" t="s">
        <v>132</v>
      </c>
      <c r="F30" s="2" t="s">
        <v>133</v>
      </c>
      <c r="G30" s="2" t="s">
        <v>85</v>
      </c>
      <c r="H30" s="2" t="s">
        <v>134</v>
      </c>
      <c r="I30" s="13">
        <v>10</v>
      </c>
      <c r="J30" s="13">
        <v>10</v>
      </c>
      <c r="K30" s="13">
        <v>10</v>
      </c>
      <c r="L30" s="13">
        <v>10</v>
      </c>
      <c r="M30" s="13">
        <v>10</v>
      </c>
      <c r="N30" s="13">
        <v>10</v>
      </c>
      <c r="O30" s="13">
        <v>10</v>
      </c>
      <c r="P30" s="14">
        <f t="shared" si="0"/>
        <v>70</v>
      </c>
      <c r="Q30" s="3"/>
    </row>
    <row r="31" spans="1:17" s="5" customFormat="1" ht="112.5">
      <c r="A31" s="23">
        <v>27</v>
      </c>
      <c r="B31" s="12" t="s">
        <v>191</v>
      </c>
      <c r="C31" s="1" t="s">
        <v>192</v>
      </c>
      <c r="D31" s="3" t="s">
        <v>6</v>
      </c>
      <c r="E31" s="3" t="s">
        <v>124</v>
      </c>
      <c r="F31" s="2" t="s">
        <v>120</v>
      </c>
      <c r="G31" s="2" t="s">
        <v>85</v>
      </c>
      <c r="H31" s="2" t="s">
        <v>127</v>
      </c>
      <c r="I31" s="13">
        <v>0</v>
      </c>
      <c r="J31" s="13">
        <v>100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 t="shared" si="0"/>
        <v>100</v>
      </c>
      <c r="Q31" s="3"/>
    </row>
    <row r="32" spans="1:17" ht="135">
      <c r="A32" s="23">
        <v>28</v>
      </c>
      <c r="B32" s="3" t="s">
        <v>136</v>
      </c>
      <c r="C32" s="2" t="s">
        <v>135</v>
      </c>
      <c r="D32" s="3" t="s">
        <v>6</v>
      </c>
      <c r="E32" s="3" t="s">
        <v>139</v>
      </c>
      <c r="F32" s="2" t="s">
        <v>137</v>
      </c>
      <c r="G32" s="2" t="s">
        <v>138</v>
      </c>
      <c r="H32" s="2" t="s">
        <v>140</v>
      </c>
      <c r="I32" s="10">
        <v>10</v>
      </c>
      <c r="J32" s="10">
        <v>10</v>
      </c>
      <c r="K32" s="10">
        <v>10</v>
      </c>
      <c r="L32" s="10">
        <v>10</v>
      </c>
      <c r="M32" s="10">
        <v>10</v>
      </c>
      <c r="N32" s="10">
        <v>10</v>
      </c>
      <c r="O32" s="10">
        <v>10</v>
      </c>
      <c r="P32" s="14">
        <f t="shared" si="0"/>
        <v>70</v>
      </c>
      <c r="Q32" s="3" t="s">
        <v>25</v>
      </c>
    </row>
    <row r="33" spans="1:17" ht="135">
      <c r="A33" s="23">
        <v>29</v>
      </c>
      <c r="B33" s="3" t="s">
        <v>146</v>
      </c>
      <c r="C33" s="2" t="s">
        <v>145</v>
      </c>
      <c r="D33" s="3" t="s">
        <v>6</v>
      </c>
      <c r="E33" s="3" t="s">
        <v>150</v>
      </c>
      <c r="F33" s="2" t="s">
        <v>147</v>
      </c>
      <c r="G33" s="2" t="s">
        <v>148</v>
      </c>
      <c r="H33" s="2" t="s">
        <v>149</v>
      </c>
      <c r="I33" s="10">
        <v>10</v>
      </c>
      <c r="J33" s="10">
        <v>10</v>
      </c>
      <c r="K33" s="10">
        <v>10</v>
      </c>
      <c r="L33" s="10">
        <v>10</v>
      </c>
      <c r="M33" s="10">
        <v>10</v>
      </c>
      <c r="N33" s="10">
        <v>10</v>
      </c>
      <c r="O33" s="10">
        <v>10</v>
      </c>
      <c r="P33" s="14">
        <f t="shared" si="0"/>
        <v>70</v>
      </c>
      <c r="Q33" s="3" t="s">
        <v>141</v>
      </c>
    </row>
    <row r="34" spans="1:17" s="5" customFormat="1" ht="78.75">
      <c r="A34" s="23">
        <v>30</v>
      </c>
      <c r="B34" s="12" t="s">
        <v>151</v>
      </c>
      <c r="C34" s="2" t="s">
        <v>152</v>
      </c>
      <c r="D34" s="3" t="s">
        <v>6</v>
      </c>
      <c r="E34" s="12" t="s">
        <v>153</v>
      </c>
      <c r="F34" s="2" t="s">
        <v>154</v>
      </c>
      <c r="G34" s="2" t="s">
        <v>155</v>
      </c>
      <c r="H34" s="2" t="s">
        <v>156</v>
      </c>
      <c r="I34" s="13">
        <v>0</v>
      </c>
      <c r="J34" s="13">
        <v>10</v>
      </c>
      <c r="K34" s="13">
        <v>10</v>
      </c>
      <c r="L34" s="13">
        <v>10</v>
      </c>
      <c r="M34" s="13">
        <v>10</v>
      </c>
      <c r="N34" s="13">
        <v>10</v>
      </c>
      <c r="O34" s="13">
        <v>10</v>
      </c>
      <c r="P34" s="13">
        <f t="shared" si="0"/>
        <v>60</v>
      </c>
      <c r="Q34" s="3"/>
    </row>
    <row r="35" spans="1:17" s="5" customFormat="1" ht="112.5">
      <c r="A35" s="23">
        <v>31</v>
      </c>
      <c r="B35" s="12" t="s">
        <v>158</v>
      </c>
      <c r="C35" s="2" t="s">
        <v>157</v>
      </c>
      <c r="D35" s="3" t="s">
        <v>6</v>
      </c>
      <c r="E35" s="12" t="s">
        <v>159</v>
      </c>
      <c r="F35" s="2" t="s">
        <v>160</v>
      </c>
      <c r="G35" s="2" t="s">
        <v>161</v>
      </c>
      <c r="H35" s="2" t="s">
        <v>162</v>
      </c>
      <c r="I35" s="13">
        <v>5</v>
      </c>
      <c r="J35" s="13">
        <v>5</v>
      </c>
      <c r="K35" s="13">
        <v>5</v>
      </c>
      <c r="L35" s="13">
        <v>5</v>
      </c>
      <c r="M35" s="13">
        <v>5</v>
      </c>
      <c r="N35" s="13">
        <v>5</v>
      </c>
      <c r="O35" s="13">
        <v>5</v>
      </c>
      <c r="P35" s="13">
        <f t="shared" si="0"/>
        <v>35</v>
      </c>
      <c r="Q35" s="3"/>
    </row>
    <row r="36" spans="1:17" ht="168.75">
      <c r="A36" s="23">
        <v>32</v>
      </c>
      <c r="B36" s="3" t="s">
        <v>175</v>
      </c>
      <c r="C36" s="2" t="s">
        <v>164</v>
      </c>
      <c r="D36" s="3" t="s">
        <v>6</v>
      </c>
      <c r="E36" s="3" t="s">
        <v>176</v>
      </c>
      <c r="F36" s="2" t="s">
        <v>182</v>
      </c>
      <c r="G36" s="2" t="s">
        <v>177</v>
      </c>
      <c r="H36" s="2" t="s">
        <v>193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6">
        <f t="shared" si="0"/>
        <v>0</v>
      </c>
      <c r="Q36" s="3" t="s">
        <v>141</v>
      </c>
    </row>
    <row r="37" spans="1:17" ht="168.75">
      <c r="A37" s="23">
        <v>33</v>
      </c>
      <c r="B37" s="15" t="s">
        <v>178</v>
      </c>
      <c r="C37" s="2" t="s">
        <v>165</v>
      </c>
      <c r="D37" s="3" t="s">
        <v>6</v>
      </c>
      <c r="E37" s="15" t="s">
        <v>178</v>
      </c>
      <c r="F37" s="2" t="s">
        <v>163</v>
      </c>
      <c r="G37" s="2" t="s">
        <v>177</v>
      </c>
      <c r="H37" s="2" t="s">
        <v>193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6"/>
      <c r="Q37" s="3" t="s">
        <v>141</v>
      </c>
    </row>
    <row r="38" spans="1:17" ht="168.75">
      <c r="A38" s="23">
        <v>34</v>
      </c>
      <c r="B38" s="15" t="s">
        <v>178</v>
      </c>
      <c r="C38" s="2" t="s">
        <v>166</v>
      </c>
      <c r="D38" s="3" t="s">
        <v>6</v>
      </c>
      <c r="E38" s="15" t="s">
        <v>178</v>
      </c>
      <c r="F38" s="2" t="s">
        <v>163</v>
      </c>
      <c r="G38" s="2" t="s">
        <v>177</v>
      </c>
      <c r="H38" s="2" t="s">
        <v>193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6"/>
      <c r="Q38" s="3" t="s">
        <v>141</v>
      </c>
    </row>
    <row r="39" spans="1:17" ht="168.75">
      <c r="A39" s="23">
        <v>35</v>
      </c>
      <c r="B39" s="15" t="s">
        <v>178</v>
      </c>
      <c r="C39" s="19" t="s">
        <v>179</v>
      </c>
      <c r="D39" s="3" t="s">
        <v>6</v>
      </c>
      <c r="E39" s="15" t="s">
        <v>178</v>
      </c>
      <c r="F39" s="2" t="s">
        <v>163</v>
      </c>
      <c r="G39" s="2" t="s">
        <v>177</v>
      </c>
      <c r="H39" s="2" t="s">
        <v>193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6"/>
      <c r="Q39" s="3" t="s">
        <v>141</v>
      </c>
    </row>
    <row r="40" spans="1:17" ht="168.75">
      <c r="A40" s="23">
        <v>36</v>
      </c>
      <c r="B40" s="15" t="s">
        <v>178</v>
      </c>
      <c r="C40" s="2" t="s">
        <v>167</v>
      </c>
      <c r="D40" s="3" t="s">
        <v>6</v>
      </c>
      <c r="E40" s="15" t="s">
        <v>178</v>
      </c>
      <c r="F40" s="2" t="s">
        <v>163</v>
      </c>
      <c r="G40" s="2" t="s">
        <v>177</v>
      </c>
      <c r="H40" s="2" t="s">
        <v>193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6"/>
      <c r="Q40" s="3" t="s">
        <v>141</v>
      </c>
    </row>
    <row r="41" spans="1:17" ht="168.75">
      <c r="A41" s="23">
        <v>37</v>
      </c>
      <c r="B41" s="15" t="s">
        <v>178</v>
      </c>
      <c r="C41" s="2" t="s">
        <v>168</v>
      </c>
      <c r="D41" s="3" t="s">
        <v>6</v>
      </c>
      <c r="E41" s="15" t="s">
        <v>178</v>
      </c>
      <c r="F41" s="2" t="s">
        <v>163</v>
      </c>
      <c r="G41" s="2" t="s">
        <v>177</v>
      </c>
      <c r="H41" s="2" t="s">
        <v>193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6"/>
      <c r="Q41" s="3" t="s">
        <v>141</v>
      </c>
    </row>
    <row r="42" spans="1:17" ht="172.5" customHeight="1">
      <c r="A42" s="23">
        <v>38</v>
      </c>
      <c r="B42" s="15" t="s">
        <v>178</v>
      </c>
      <c r="C42" s="2" t="s">
        <v>169</v>
      </c>
      <c r="D42" s="3" t="s">
        <v>6</v>
      </c>
      <c r="E42" s="15" t="s">
        <v>178</v>
      </c>
      <c r="F42" s="2" t="s">
        <v>163</v>
      </c>
      <c r="G42" s="2" t="s">
        <v>177</v>
      </c>
      <c r="H42" s="2" t="s">
        <v>193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6"/>
      <c r="Q42" s="3" t="s">
        <v>141</v>
      </c>
    </row>
    <row r="43" spans="1:17" ht="180">
      <c r="A43" s="23">
        <v>39</v>
      </c>
      <c r="B43" s="15" t="s">
        <v>178</v>
      </c>
      <c r="C43" s="2" t="s">
        <v>170</v>
      </c>
      <c r="D43" s="3" t="s">
        <v>6</v>
      </c>
      <c r="E43" s="15" t="s">
        <v>178</v>
      </c>
      <c r="F43" s="2" t="s">
        <v>163</v>
      </c>
      <c r="G43" s="2" t="s">
        <v>177</v>
      </c>
      <c r="H43" s="2" t="s">
        <v>193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6"/>
      <c r="Q43" s="3" t="s">
        <v>141</v>
      </c>
    </row>
    <row r="44" spans="1:17" ht="168.75">
      <c r="A44" s="23">
        <v>40</v>
      </c>
      <c r="B44" s="15" t="s">
        <v>178</v>
      </c>
      <c r="C44" s="2" t="s">
        <v>171</v>
      </c>
      <c r="D44" s="3" t="s">
        <v>6</v>
      </c>
      <c r="E44" s="15" t="s">
        <v>178</v>
      </c>
      <c r="F44" s="2" t="s">
        <v>163</v>
      </c>
      <c r="G44" s="2" t="s">
        <v>177</v>
      </c>
      <c r="H44" s="2" t="s">
        <v>193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6"/>
      <c r="Q44" s="3" t="s">
        <v>141</v>
      </c>
    </row>
    <row r="45" spans="1:17" ht="168.75">
      <c r="A45" s="23">
        <v>41</v>
      </c>
      <c r="B45" s="15" t="s">
        <v>178</v>
      </c>
      <c r="C45" s="2" t="s">
        <v>172</v>
      </c>
      <c r="D45" s="3" t="s">
        <v>6</v>
      </c>
      <c r="E45" s="15" t="s">
        <v>178</v>
      </c>
      <c r="F45" s="2" t="s">
        <v>163</v>
      </c>
      <c r="G45" s="2" t="s">
        <v>177</v>
      </c>
      <c r="H45" s="2" t="s">
        <v>193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6"/>
      <c r="Q45" s="3" t="s">
        <v>141</v>
      </c>
    </row>
    <row r="46" spans="1:17" ht="168.75">
      <c r="A46" s="23">
        <v>42</v>
      </c>
      <c r="B46" s="15" t="s">
        <v>178</v>
      </c>
      <c r="C46" s="2" t="s">
        <v>173</v>
      </c>
      <c r="D46" s="3" t="s">
        <v>6</v>
      </c>
      <c r="E46" s="15" t="s">
        <v>178</v>
      </c>
      <c r="F46" s="2" t="s">
        <v>163</v>
      </c>
      <c r="G46" s="2" t="s">
        <v>177</v>
      </c>
      <c r="H46" s="2" t="s">
        <v>193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6"/>
      <c r="Q46" s="3" t="s">
        <v>141</v>
      </c>
    </row>
    <row r="47" spans="1:17" ht="168.75">
      <c r="A47" s="23">
        <v>43</v>
      </c>
      <c r="B47" s="15" t="s">
        <v>178</v>
      </c>
      <c r="C47" s="2" t="s">
        <v>174</v>
      </c>
      <c r="D47" s="3" t="s">
        <v>6</v>
      </c>
      <c r="E47" s="15" t="s">
        <v>178</v>
      </c>
      <c r="F47" s="2" t="s">
        <v>163</v>
      </c>
      <c r="G47" s="2" t="s">
        <v>177</v>
      </c>
      <c r="H47" s="2" t="s">
        <v>193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6"/>
      <c r="Q47" s="3" t="s">
        <v>141</v>
      </c>
    </row>
    <row r="48" spans="1:17" s="17" customFormat="1" ht="12.75">
      <c r="A48" s="23" t="s">
        <v>180</v>
      </c>
      <c r="B48" s="209" t="s">
        <v>185</v>
      </c>
      <c r="C48" s="210"/>
      <c r="D48" s="210"/>
      <c r="E48" s="210"/>
      <c r="F48" s="210"/>
      <c r="G48" s="210"/>
      <c r="H48" s="210"/>
      <c r="I48" s="8">
        <f>SUM(I5:I47)</f>
        <v>1005</v>
      </c>
      <c r="J48" s="8">
        <f aca="true" t="shared" si="1" ref="J48:P48">SUM(J5:J47)</f>
        <v>1155</v>
      </c>
      <c r="K48" s="8">
        <f t="shared" si="1"/>
        <v>1005</v>
      </c>
      <c r="L48" s="8">
        <f t="shared" si="1"/>
        <v>975</v>
      </c>
      <c r="M48" s="8">
        <f t="shared" si="1"/>
        <v>1005</v>
      </c>
      <c r="N48" s="8">
        <f t="shared" si="1"/>
        <v>965</v>
      </c>
      <c r="O48" s="8">
        <f t="shared" si="1"/>
        <v>995</v>
      </c>
      <c r="P48" s="21">
        <f t="shared" si="1"/>
        <v>7105</v>
      </c>
      <c r="Q48" s="8" t="s">
        <v>180</v>
      </c>
    </row>
    <row r="49" spans="1:17" s="17" customFormat="1" ht="12.75">
      <c r="A49" s="24"/>
      <c r="P49" s="20"/>
      <c r="Q49" s="11"/>
    </row>
    <row r="50" spans="1:17" s="17" customFormat="1" ht="12.75">
      <c r="A50" s="24"/>
      <c r="I50" s="211" t="s">
        <v>186</v>
      </c>
      <c r="J50" s="211"/>
      <c r="K50" s="211"/>
      <c r="L50" s="211"/>
      <c r="M50" s="211"/>
      <c r="N50" s="211"/>
      <c r="P50" s="20">
        <f>SUM(I48:O48)</f>
        <v>7105</v>
      </c>
      <c r="Q50" s="11"/>
    </row>
    <row r="51" spans="1:17" s="17" customFormat="1" ht="12.75">
      <c r="A51" s="24"/>
      <c r="Q51" s="11"/>
    </row>
    <row r="52" spans="1:17" s="17" customFormat="1" ht="12.75">
      <c r="A52" s="24"/>
      <c r="Q52" s="11"/>
    </row>
    <row r="53" spans="1:17" s="17" customFormat="1" ht="12.75">
      <c r="A53" s="24"/>
      <c r="Q53" s="11"/>
    </row>
    <row r="54" ht="12.75">
      <c r="A54" s="25"/>
    </row>
    <row r="55" ht="12.75">
      <c r="A55" s="25"/>
    </row>
    <row r="56" ht="12.75">
      <c r="A56" s="25"/>
    </row>
    <row r="57" ht="12.75">
      <c r="A57" s="25"/>
    </row>
    <row r="58" ht="12.75">
      <c r="A58" s="25"/>
    </row>
    <row r="59" ht="12.75">
      <c r="A59" s="25"/>
    </row>
    <row r="60" ht="12.75">
      <c r="A60" s="25"/>
    </row>
    <row r="61" ht="12.75">
      <c r="A61" s="25"/>
    </row>
    <row r="62" ht="12.75">
      <c r="A62" s="25"/>
    </row>
    <row r="63" ht="12.75">
      <c r="A63" s="25"/>
    </row>
    <row r="64" ht="12.75">
      <c r="A64" s="25"/>
    </row>
    <row r="65" ht="12.75">
      <c r="A65" s="25"/>
    </row>
    <row r="66" ht="12.75">
      <c r="A66" s="25"/>
    </row>
    <row r="67" ht="12.75">
      <c r="A67" s="25"/>
    </row>
    <row r="68" ht="12.75">
      <c r="A68" s="25"/>
    </row>
    <row r="69" ht="12.75">
      <c r="A69" s="25"/>
    </row>
    <row r="70" ht="12.75">
      <c r="A70" s="25"/>
    </row>
    <row r="71" ht="12.75">
      <c r="A71" s="25"/>
    </row>
    <row r="72" ht="12.75">
      <c r="A72" s="25"/>
    </row>
    <row r="73" ht="12.75">
      <c r="A73" s="25"/>
    </row>
    <row r="74" ht="12.75">
      <c r="A74" s="25"/>
    </row>
    <row r="75" ht="12.75">
      <c r="A75" s="25"/>
    </row>
    <row r="76" ht="12.75">
      <c r="A76" s="25"/>
    </row>
    <row r="77" ht="12.75">
      <c r="A77" s="25"/>
    </row>
    <row r="78" ht="12.75">
      <c r="A78" s="25"/>
    </row>
    <row r="79" ht="12.75">
      <c r="A79" s="25"/>
    </row>
    <row r="80" ht="12.75">
      <c r="A80" s="25"/>
    </row>
    <row r="81" ht="12.75">
      <c r="A81" s="25"/>
    </row>
    <row r="82" ht="12.75">
      <c r="A82" s="25"/>
    </row>
    <row r="83" ht="12.75">
      <c r="A83" s="25"/>
    </row>
    <row r="84" ht="12.75">
      <c r="A84" s="25"/>
    </row>
    <row r="85" ht="12.75">
      <c r="A85" s="25"/>
    </row>
    <row r="86" ht="12.75">
      <c r="A86" s="25"/>
    </row>
    <row r="87" ht="12.75">
      <c r="A87" s="25"/>
    </row>
    <row r="88" ht="12.75">
      <c r="A88" s="25"/>
    </row>
    <row r="89" ht="12.75">
      <c r="A89" s="25"/>
    </row>
    <row r="90" ht="12.75">
      <c r="A90" s="25"/>
    </row>
    <row r="91" ht="12.75">
      <c r="A91" s="25"/>
    </row>
  </sheetData>
  <mergeCells count="13">
    <mergeCell ref="G3:G4"/>
    <mergeCell ref="H3:H4"/>
    <mergeCell ref="I3:P3"/>
    <mergeCell ref="B48:H48"/>
    <mergeCell ref="I50:N50"/>
    <mergeCell ref="A3:A4"/>
    <mergeCell ref="C1:P1"/>
    <mergeCell ref="B2:P2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landscape" paperSize="9" scale="89" r:id="rId1"/>
  <headerFooter alignWithMargins="0">
    <oddFooter>&amp;LZadania i projekty PRLPM
na lata 2007-2013&amp;CStrona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D121"/>
  <sheetViews>
    <sheetView view="pageBreakPreview" zoomScale="60" workbookViewId="0" topLeftCell="A96">
      <selection activeCell="C73" sqref="C73"/>
    </sheetView>
  </sheetViews>
  <sheetFormatPr defaultColWidth="9.00390625" defaultRowHeight="12.75"/>
  <cols>
    <col min="1" max="1" width="5.375" style="70" customWidth="1"/>
    <col min="2" max="2" width="43.25390625" style="70" customWidth="1"/>
    <col min="3" max="3" width="16.25390625" style="70" customWidth="1"/>
    <col min="4" max="4" width="18.375" style="70" customWidth="1"/>
    <col min="5" max="16384" width="9.125" style="70" customWidth="1"/>
  </cols>
  <sheetData>
    <row r="3" spans="1:4" ht="12.75">
      <c r="A3" s="68"/>
      <c r="B3" s="68"/>
      <c r="C3" s="69" t="s">
        <v>299</v>
      </c>
      <c r="D3" s="69"/>
    </row>
    <row r="4" spans="1:4" ht="12.75">
      <c r="A4" s="68"/>
      <c r="B4" s="68"/>
      <c r="C4" s="69" t="s">
        <v>261</v>
      </c>
      <c r="D4" s="69"/>
    </row>
    <row r="5" spans="1:4" ht="12.75">
      <c r="A5" s="68"/>
      <c r="B5" s="68"/>
      <c r="C5" s="71" t="s">
        <v>262</v>
      </c>
      <c r="D5" s="69"/>
    </row>
    <row r="6" spans="1:4" ht="12.75">
      <c r="A6" s="68"/>
      <c r="B6" s="68"/>
      <c r="C6" s="71" t="s">
        <v>263</v>
      </c>
      <c r="D6" s="69"/>
    </row>
    <row r="7" spans="1:4" ht="12.75">
      <c r="A7" s="72" t="s">
        <v>298</v>
      </c>
      <c r="B7" s="68"/>
      <c r="C7" s="68"/>
      <c r="D7" s="68"/>
    </row>
    <row r="8" spans="1:4" ht="13.5" thickBot="1">
      <c r="A8" s="72"/>
      <c r="B8" s="68"/>
      <c r="C8" s="68"/>
      <c r="D8" s="68"/>
    </row>
    <row r="9" spans="1:4" s="75" customFormat="1" ht="13.5" thickBot="1">
      <c r="A9" s="73" t="s">
        <v>246</v>
      </c>
      <c r="B9" s="74" t="s">
        <v>265</v>
      </c>
      <c r="C9" s="73" t="s">
        <v>266</v>
      </c>
      <c r="D9" s="73" t="s">
        <v>267</v>
      </c>
    </row>
    <row r="10" spans="1:4" s="75" customFormat="1" ht="34.5" customHeight="1" thickBot="1">
      <c r="A10" s="76">
        <v>1</v>
      </c>
      <c r="B10" s="77" t="s">
        <v>268</v>
      </c>
      <c r="C10" s="78">
        <v>952</v>
      </c>
      <c r="D10" s="79">
        <v>1806148</v>
      </c>
    </row>
    <row r="11" spans="1:4" s="75" customFormat="1" ht="13.5" thickBot="1">
      <c r="A11" s="78">
        <v>2</v>
      </c>
      <c r="B11" s="80" t="s">
        <v>247</v>
      </c>
      <c r="C11" s="81">
        <v>955</v>
      </c>
      <c r="D11" s="82">
        <v>0</v>
      </c>
    </row>
    <row r="12" spans="1:4" s="75" customFormat="1" ht="13.5" thickBot="1">
      <c r="A12" s="223" t="s">
        <v>251</v>
      </c>
      <c r="B12" s="224"/>
      <c r="C12" s="225"/>
      <c r="D12" s="82">
        <f>SUM(D10:D11)</f>
        <v>1806148</v>
      </c>
    </row>
    <row r="13" spans="1:4" s="75" customFormat="1" ht="13.5" thickBot="1">
      <c r="A13" s="83" t="s">
        <v>248</v>
      </c>
      <c r="B13" s="84" t="s">
        <v>249</v>
      </c>
      <c r="C13" s="85" t="s">
        <v>266</v>
      </c>
      <c r="D13" s="73" t="s">
        <v>267</v>
      </c>
    </row>
    <row r="14" spans="1:4" s="75" customFormat="1" ht="26.25" thickBot="1">
      <c r="A14" s="86">
        <v>1</v>
      </c>
      <c r="B14" s="87" t="s">
        <v>250</v>
      </c>
      <c r="C14" s="88">
        <v>992</v>
      </c>
      <c r="D14" s="89">
        <v>692357</v>
      </c>
    </row>
    <row r="15" spans="1:4" s="75" customFormat="1" ht="13.5" thickBot="1">
      <c r="A15" s="223" t="s">
        <v>269</v>
      </c>
      <c r="B15" s="224"/>
      <c r="C15" s="225"/>
      <c r="D15" s="90">
        <f>SUM(D14)</f>
        <v>692357</v>
      </c>
    </row>
    <row r="16" spans="1:4" ht="12.75">
      <c r="A16" s="68"/>
      <c r="B16" s="68"/>
      <c r="C16" s="68"/>
      <c r="D16" s="68"/>
    </row>
    <row r="17" spans="1:4" ht="12.75">
      <c r="A17" s="68"/>
      <c r="B17" s="91" t="s">
        <v>270</v>
      </c>
      <c r="C17" s="92"/>
      <c r="D17" s="68"/>
    </row>
    <row r="18" spans="1:4" s="75" customFormat="1" ht="12.75">
      <c r="A18" s="68"/>
      <c r="B18" s="93" t="s">
        <v>283</v>
      </c>
      <c r="C18" s="94">
        <v>30811486</v>
      </c>
      <c r="D18" s="94"/>
    </row>
    <row r="19" spans="1:4" s="75" customFormat="1" ht="12.75">
      <c r="A19" s="68"/>
      <c r="B19" s="68" t="s">
        <v>272</v>
      </c>
      <c r="C19" s="94">
        <f>C18-D14</f>
        <v>30119129</v>
      </c>
      <c r="D19" s="94"/>
    </row>
    <row r="20" spans="1:4" s="75" customFormat="1" ht="12.75">
      <c r="A20" s="68"/>
      <c r="B20" s="68" t="s">
        <v>284</v>
      </c>
      <c r="C20" s="94">
        <v>31925277</v>
      </c>
      <c r="D20" s="94"/>
    </row>
    <row r="21" spans="1:4" s="75" customFormat="1" ht="12.75">
      <c r="A21" s="68"/>
      <c r="B21" s="68" t="s">
        <v>274</v>
      </c>
      <c r="C21" s="94">
        <f>C19-C20</f>
        <v>-1806148</v>
      </c>
      <c r="D21" s="94"/>
    </row>
    <row r="22" spans="1:4" s="75" customFormat="1" ht="12.75">
      <c r="A22" s="68"/>
      <c r="B22" s="68"/>
      <c r="C22" s="95"/>
      <c r="D22" s="95"/>
    </row>
    <row r="23" spans="1:4" s="75" customFormat="1" ht="12.75">
      <c r="A23" s="68"/>
      <c r="B23" s="72" t="s">
        <v>275</v>
      </c>
      <c r="C23" s="94">
        <f>C24+C29</f>
        <v>1806148</v>
      </c>
      <c r="D23" s="95"/>
    </row>
    <row r="24" spans="1:4" s="75" customFormat="1" ht="12.75">
      <c r="A24" s="68"/>
      <c r="B24" s="96" t="s">
        <v>276</v>
      </c>
      <c r="C24" s="97">
        <f>SUM(C25:C28)</f>
        <v>1736000</v>
      </c>
      <c r="D24" s="95"/>
    </row>
    <row r="25" spans="1:4" s="75" customFormat="1" ht="21" customHeight="1">
      <c r="A25" s="68"/>
      <c r="B25" s="93" t="s">
        <v>301</v>
      </c>
      <c r="C25" s="92">
        <v>100000</v>
      </c>
      <c r="D25" s="95"/>
    </row>
    <row r="26" spans="1:4" s="75" customFormat="1" ht="35.25" customHeight="1">
      <c r="A26" s="68"/>
      <c r="B26" s="93" t="s">
        <v>302</v>
      </c>
      <c r="C26" s="92">
        <v>1000000</v>
      </c>
      <c r="D26" s="95"/>
    </row>
    <row r="27" spans="1:4" s="75" customFormat="1" ht="35.25" customHeight="1">
      <c r="A27" s="68"/>
      <c r="B27" s="93" t="s">
        <v>303</v>
      </c>
      <c r="C27" s="92">
        <v>80000</v>
      </c>
      <c r="D27" s="95"/>
    </row>
    <row r="28" spans="1:4" s="75" customFormat="1" ht="25.5">
      <c r="A28" s="68"/>
      <c r="B28" s="98" t="s">
        <v>304</v>
      </c>
      <c r="C28" s="99">
        <v>556000</v>
      </c>
      <c r="D28" s="95"/>
    </row>
    <row r="29" spans="1:4" ht="12.75">
      <c r="A29" s="68"/>
      <c r="B29" s="96" t="s">
        <v>278</v>
      </c>
      <c r="C29" s="97">
        <f>SUM(C30)</f>
        <v>70148</v>
      </c>
      <c r="D29" s="68"/>
    </row>
    <row r="30" spans="1:4" ht="25.5">
      <c r="A30" s="68"/>
      <c r="B30" s="100" t="s">
        <v>305</v>
      </c>
      <c r="C30" s="92">
        <v>70148</v>
      </c>
      <c r="D30" s="68"/>
    </row>
    <row r="31" spans="1:4" ht="18" customHeight="1">
      <c r="A31" s="68"/>
      <c r="B31" s="101" t="s">
        <v>291</v>
      </c>
      <c r="C31" s="102"/>
      <c r="D31" s="68"/>
    </row>
    <row r="32" spans="1:4" ht="12.75">
      <c r="A32" s="68"/>
      <c r="B32" s="69" t="s">
        <v>292</v>
      </c>
      <c r="D32" s="68"/>
    </row>
    <row r="33" spans="1:4" ht="12.75">
      <c r="A33" s="68"/>
      <c r="B33" s="69" t="s">
        <v>294</v>
      </c>
      <c r="D33" s="68"/>
    </row>
    <row r="34" spans="1:4" ht="12.75">
      <c r="A34" s="68"/>
      <c r="B34" s="68" t="s">
        <v>293</v>
      </c>
      <c r="D34" s="68"/>
    </row>
    <row r="35" ht="12.75">
      <c r="B35" s="69" t="s">
        <v>295</v>
      </c>
    </row>
    <row r="36" ht="12.75">
      <c r="B36" s="69" t="s">
        <v>296</v>
      </c>
    </row>
    <row r="48" spans="1:4" ht="12.75">
      <c r="A48" s="68"/>
      <c r="B48" s="68"/>
      <c r="C48" s="69" t="s">
        <v>300</v>
      </c>
      <c r="D48" s="69"/>
    </row>
    <row r="49" spans="1:4" ht="12.75">
      <c r="A49" s="68"/>
      <c r="B49" s="68"/>
      <c r="C49" s="69" t="s">
        <v>261</v>
      </c>
      <c r="D49" s="69"/>
    </row>
    <row r="50" spans="1:4" ht="12.75">
      <c r="A50" s="68"/>
      <c r="B50" s="68"/>
      <c r="C50" s="71" t="s">
        <v>262</v>
      </c>
      <c r="D50" s="69"/>
    </row>
    <row r="51" spans="1:4" ht="12.75">
      <c r="A51" s="68"/>
      <c r="B51" s="68"/>
      <c r="C51" s="71" t="s">
        <v>263</v>
      </c>
      <c r="D51" s="69"/>
    </row>
    <row r="52" spans="1:4" ht="12.75">
      <c r="A52" s="72" t="s">
        <v>297</v>
      </c>
      <c r="B52" s="68"/>
      <c r="C52" s="68"/>
      <c r="D52" s="68"/>
    </row>
    <row r="53" spans="1:4" ht="13.5" thickBot="1">
      <c r="A53" s="72"/>
      <c r="B53" s="68"/>
      <c r="C53" s="68"/>
      <c r="D53" s="68"/>
    </row>
    <row r="54" spans="1:4" s="75" customFormat="1" ht="13.5" thickBot="1">
      <c r="A54" s="73" t="s">
        <v>246</v>
      </c>
      <c r="B54" s="74" t="s">
        <v>265</v>
      </c>
      <c r="C54" s="73" t="s">
        <v>266</v>
      </c>
      <c r="D54" s="73" t="s">
        <v>267</v>
      </c>
    </row>
    <row r="55" spans="1:4" s="75" customFormat="1" ht="33" customHeight="1" thickBot="1">
      <c r="A55" s="76">
        <v>1</v>
      </c>
      <c r="B55" s="77" t="s">
        <v>268</v>
      </c>
      <c r="C55" s="78">
        <v>952</v>
      </c>
      <c r="D55" s="79">
        <v>2254500</v>
      </c>
    </row>
    <row r="56" spans="1:4" s="75" customFormat="1" ht="13.5" thickBot="1">
      <c r="A56" s="78">
        <v>2</v>
      </c>
      <c r="B56" s="80" t="s">
        <v>247</v>
      </c>
      <c r="C56" s="81">
        <v>955</v>
      </c>
      <c r="D56" s="82">
        <v>0</v>
      </c>
    </row>
    <row r="57" spans="1:4" s="75" customFormat="1" ht="13.5" thickBot="1">
      <c r="A57" s="223" t="s">
        <v>251</v>
      </c>
      <c r="B57" s="224"/>
      <c r="C57" s="225"/>
      <c r="D57" s="82">
        <f>SUM(D55:D56)</f>
        <v>2254500</v>
      </c>
    </row>
    <row r="58" spans="1:4" s="75" customFormat="1" ht="13.5" thickBot="1">
      <c r="A58" s="83" t="s">
        <v>248</v>
      </c>
      <c r="B58" s="84" t="s">
        <v>249</v>
      </c>
      <c r="C58" s="85" t="s">
        <v>266</v>
      </c>
      <c r="D58" s="73" t="s">
        <v>267</v>
      </c>
    </row>
    <row r="59" spans="1:4" s="75" customFormat="1" ht="26.25" thickBot="1">
      <c r="A59" s="86">
        <v>1</v>
      </c>
      <c r="B59" s="87" t="s">
        <v>250</v>
      </c>
      <c r="C59" s="88">
        <v>992</v>
      </c>
      <c r="D59" s="89">
        <v>886625</v>
      </c>
    </row>
    <row r="60" spans="1:4" s="75" customFormat="1" ht="13.5" thickBot="1">
      <c r="A60" s="223" t="s">
        <v>269</v>
      </c>
      <c r="B60" s="224"/>
      <c r="C60" s="225"/>
      <c r="D60" s="90">
        <f>SUM(D59)</f>
        <v>886625</v>
      </c>
    </row>
    <row r="61" spans="1:4" ht="12.75">
      <c r="A61" s="68"/>
      <c r="B61" s="68"/>
      <c r="C61" s="68"/>
      <c r="D61" s="68"/>
    </row>
    <row r="62" spans="1:4" ht="12.75">
      <c r="A62" s="68"/>
      <c r="B62" s="91" t="s">
        <v>270</v>
      </c>
      <c r="C62" s="92"/>
      <c r="D62" s="68"/>
    </row>
    <row r="63" spans="1:4" s="75" customFormat="1" ht="12.75">
      <c r="A63" s="68"/>
      <c r="B63" s="93" t="s">
        <v>283</v>
      </c>
      <c r="C63" s="94">
        <v>32613342</v>
      </c>
      <c r="D63" s="94"/>
    </row>
    <row r="64" spans="1:4" s="75" customFormat="1" ht="12.75">
      <c r="A64" s="68"/>
      <c r="B64" s="68" t="s">
        <v>272</v>
      </c>
      <c r="C64" s="94">
        <f>C63-D59</f>
        <v>31726717</v>
      </c>
      <c r="D64" s="94"/>
    </row>
    <row r="65" spans="1:4" s="75" customFormat="1" ht="12.75">
      <c r="A65" s="68"/>
      <c r="B65" s="68" t="s">
        <v>284</v>
      </c>
      <c r="C65" s="94">
        <v>33981217</v>
      </c>
      <c r="D65" s="94"/>
    </row>
    <row r="66" spans="1:4" s="75" customFormat="1" ht="12.75">
      <c r="A66" s="68"/>
      <c r="B66" s="68" t="s">
        <v>274</v>
      </c>
      <c r="C66" s="94">
        <f>C64-C65</f>
        <v>-2254500</v>
      </c>
      <c r="D66" s="94"/>
    </row>
    <row r="67" spans="1:4" s="75" customFormat="1" ht="12.75">
      <c r="A67" s="68"/>
      <c r="B67" s="68"/>
      <c r="C67" s="95"/>
      <c r="D67" s="95"/>
    </row>
    <row r="68" spans="1:4" s="75" customFormat="1" ht="12.75">
      <c r="A68" s="68"/>
      <c r="B68" s="72" t="s">
        <v>275</v>
      </c>
      <c r="C68" s="94">
        <f>C69+C72</f>
        <v>2254500</v>
      </c>
      <c r="D68" s="95"/>
    </row>
    <row r="69" spans="1:4" s="75" customFormat="1" ht="12.75">
      <c r="A69" s="68"/>
      <c r="B69" s="96" t="s">
        <v>276</v>
      </c>
      <c r="C69" s="97">
        <f>SUM(C70:C71)</f>
        <v>1175000</v>
      </c>
      <c r="D69" s="95"/>
    </row>
    <row r="70" spans="1:4" s="75" customFormat="1" ht="30.75" customHeight="1">
      <c r="A70" s="68"/>
      <c r="B70" s="93" t="s">
        <v>285</v>
      </c>
      <c r="C70" s="92">
        <v>1000000</v>
      </c>
      <c r="D70" s="95"/>
    </row>
    <row r="71" spans="1:4" s="75" customFormat="1" ht="38.25">
      <c r="A71" s="68"/>
      <c r="B71" s="93" t="s">
        <v>286</v>
      </c>
      <c r="C71" s="92">
        <v>175000</v>
      </c>
      <c r="D71" s="95"/>
    </row>
    <row r="72" spans="1:4" ht="12.75">
      <c r="A72" s="68"/>
      <c r="B72" s="96" t="s">
        <v>278</v>
      </c>
      <c r="C72" s="97">
        <f>SUM(C73:C76)</f>
        <v>1079500</v>
      </c>
      <c r="D72" s="68"/>
    </row>
    <row r="73" spans="1:4" ht="53.25" customHeight="1">
      <c r="A73" s="68"/>
      <c r="B73" s="100" t="s">
        <v>287</v>
      </c>
      <c r="C73" s="92">
        <v>252000</v>
      </c>
      <c r="D73" s="68"/>
    </row>
    <row r="74" spans="1:4" ht="38.25">
      <c r="A74" s="68"/>
      <c r="B74" s="100" t="s">
        <v>288</v>
      </c>
      <c r="C74" s="92">
        <v>174600</v>
      </c>
      <c r="D74" s="68"/>
    </row>
    <row r="75" spans="1:4" ht="38.25" customHeight="1">
      <c r="A75" s="68"/>
      <c r="B75" s="100" t="s">
        <v>289</v>
      </c>
      <c r="C75" s="92">
        <v>252900</v>
      </c>
      <c r="D75" s="68"/>
    </row>
    <row r="76" spans="1:4" ht="25.5">
      <c r="A76" s="68"/>
      <c r="B76" s="100" t="s">
        <v>290</v>
      </c>
      <c r="C76" s="92">
        <v>400000</v>
      </c>
      <c r="D76" s="68"/>
    </row>
    <row r="77" spans="1:4" ht="12.75">
      <c r="A77" s="68"/>
      <c r="B77" s="101" t="s">
        <v>291</v>
      </c>
      <c r="C77" s="102"/>
      <c r="D77" s="68"/>
    </row>
    <row r="78" spans="1:4" ht="12.75">
      <c r="A78" s="68"/>
      <c r="B78" s="69" t="s">
        <v>292</v>
      </c>
      <c r="C78" s="68"/>
      <c r="D78" s="68"/>
    </row>
    <row r="79" spans="1:4" ht="12.75">
      <c r="A79" s="68"/>
      <c r="B79" s="69" t="s">
        <v>294</v>
      </c>
      <c r="C79" s="69"/>
      <c r="D79" s="68"/>
    </row>
    <row r="80" spans="1:4" ht="12.75">
      <c r="A80" s="68"/>
      <c r="B80" s="68" t="s">
        <v>293</v>
      </c>
      <c r="C80" s="69"/>
      <c r="D80" s="68"/>
    </row>
    <row r="81" ht="12.75">
      <c r="B81" s="69" t="s">
        <v>295</v>
      </c>
    </row>
    <row r="82" ht="12.75">
      <c r="B82" s="69" t="s">
        <v>296</v>
      </c>
    </row>
    <row r="83" ht="12.75">
      <c r="B83" s="69"/>
    </row>
    <row r="84" ht="12.75">
      <c r="B84" s="69"/>
    </row>
    <row r="85" ht="12.75">
      <c r="B85" s="69"/>
    </row>
    <row r="86" ht="12.75">
      <c r="B86" s="69"/>
    </row>
    <row r="88" spans="1:4" ht="12.75">
      <c r="A88" s="68"/>
      <c r="B88" s="68"/>
      <c r="C88" s="69" t="s">
        <v>260</v>
      </c>
      <c r="D88" s="69"/>
    </row>
    <row r="89" spans="1:4" ht="12.75">
      <c r="A89" s="68"/>
      <c r="B89" s="68"/>
      <c r="C89" s="69" t="s">
        <v>261</v>
      </c>
      <c r="D89" s="69"/>
    </row>
    <row r="90" spans="1:4" ht="12.75">
      <c r="A90" s="68"/>
      <c r="B90" s="68"/>
      <c r="C90" s="71" t="s">
        <v>262</v>
      </c>
      <c r="D90" s="69"/>
    </row>
    <row r="91" spans="1:4" ht="12.75">
      <c r="A91" s="68"/>
      <c r="B91" s="68"/>
      <c r="C91" s="71" t="s">
        <v>263</v>
      </c>
      <c r="D91" s="69"/>
    </row>
    <row r="92" spans="1:4" ht="12.75">
      <c r="A92" s="72" t="s">
        <v>264</v>
      </c>
      <c r="B92" s="68"/>
      <c r="C92" s="68"/>
      <c r="D92" s="68"/>
    </row>
    <row r="93" spans="1:4" ht="13.5" thickBot="1">
      <c r="A93" s="72"/>
      <c r="B93" s="68"/>
      <c r="C93" s="68"/>
      <c r="D93" s="68"/>
    </row>
    <row r="94" spans="1:4" s="75" customFormat="1" ht="13.5" thickBot="1">
      <c r="A94" s="73" t="s">
        <v>246</v>
      </c>
      <c r="B94" s="74" t="s">
        <v>265</v>
      </c>
      <c r="C94" s="73" t="s">
        <v>266</v>
      </c>
      <c r="D94" s="73" t="s">
        <v>267</v>
      </c>
    </row>
    <row r="95" spans="1:4" s="75" customFormat="1" ht="36.75" customHeight="1" thickBot="1">
      <c r="A95" s="76">
        <v>1</v>
      </c>
      <c r="B95" s="77" t="s">
        <v>268</v>
      </c>
      <c r="C95" s="78">
        <v>952</v>
      </c>
      <c r="D95" s="79">
        <f>C106*(-1)</f>
        <v>1950000</v>
      </c>
    </row>
    <row r="96" spans="1:4" s="75" customFormat="1" ht="35.25" customHeight="1" thickBot="1">
      <c r="A96" s="78">
        <v>2</v>
      </c>
      <c r="B96" s="80" t="s">
        <v>247</v>
      </c>
      <c r="C96" s="81">
        <v>955</v>
      </c>
      <c r="D96" s="82">
        <v>0</v>
      </c>
    </row>
    <row r="97" spans="1:4" s="75" customFormat="1" ht="13.5" thickBot="1">
      <c r="A97" s="226" t="s">
        <v>251</v>
      </c>
      <c r="B97" s="226"/>
      <c r="C97" s="226"/>
      <c r="D97" s="82">
        <f>SUM(D95:D96)</f>
        <v>1950000</v>
      </c>
    </row>
    <row r="98" spans="1:4" s="75" customFormat="1" ht="22.5" customHeight="1" thickBot="1">
      <c r="A98" s="83" t="s">
        <v>248</v>
      </c>
      <c r="B98" s="84" t="s">
        <v>249</v>
      </c>
      <c r="C98" s="85" t="s">
        <v>266</v>
      </c>
      <c r="D98" s="73" t="s">
        <v>267</v>
      </c>
    </row>
    <row r="99" spans="1:4" s="75" customFormat="1" ht="41.25" customHeight="1" thickBot="1">
      <c r="A99" s="86">
        <v>1</v>
      </c>
      <c r="B99" s="87" t="s">
        <v>250</v>
      </c>
      <c r="C99" s="88">
        <v>992</v>
      </c>
      <c r="D99" s="89">
        <v>986582</v>
      </c>
    </row>
    <row r="100" spans="1:4" s="75" customFormat="1" ht="13.5" thickBot="1">
      <c r="A100" s="226" t="s">
        <v>269</v>
      </c>
      <c r="B100" s="226"/>
      <c r="C100" s="226"/>
      <c r="D100" s="90">
        <f>SUM(D99)</f>
        <v>986582</v>
      </c>
    </row>
    <row r="101" spans="1:4" ht="12.75">
      <c r="A101" s="68"/>
      <c r="B101" s="68"/>
      <c r="C101" s="68"/>
      <c r="D101" s="68"/>
    </row>
    <row r="102" spans="1:4" ht="27.75" customHeight="1">
      <c r="A102" s="68"/>
      <c r="B102" s="91" t="s">
        <v>270</v>
      </c>
      <c r="C102" s="92"/>
      <c r="D102" s="68"/>
    </row>
    <row r="103" spans="1:4" s="75" customFormat="1" ht="30" customHeight="1">
      <c r="A103" s="68"/>
      <c r="B103" s="93" t="s">
        <v>271</v>
      </c>
      <c r="C103" s="94">
        <v>38255377</v>
      </c>
      <c r="D103" s="94"/>
    </row>
    <row r="104" spans="1:4" s="75" customFormat="1" ht="12.75">
      <c r="A104" s="68"/>
      <c r="B104" s="68" t="s">
        <v>272</v>
      </c>
      <c r="C104" s="94">
        <f>C103-D99</f>
        <v>37268795</v>
      </c>
      <c r="D104" s="94"/>
    </row>
    <row r="105" spans="1:4" s="75" customFormat="1" ht="12.75">
      <c r="A105" s="68"/>
      <c r="B105" s="68" t="s">
        <v>273</v>
      </c>
      <c r="C105" s="94">
        <v>39218795</v>
      </c>
      <c r="D105" s="94"/>
    </row>
    <row r="106" spans="1:4" s="75" customFormat="1" ht="12.75">
      <c r="A106" s="68"/>
      <c r="B106" s="68" t="s">
        <v>274</v>
      </c>
      <c r="C106" s="94">
        <f>C104-C105</f>
        <v>-1950000</v>
      </c>
      <c r="D106" s="94"/>
    </row>
    <row r="107" spans="1:4" s="75" customFormat="1" ht="12.75">
      <c r="A107" s="68"/>
      <c r="B107" s="68"/>
      <c r="C107" s="95"/>
      <c r="D107" s="95"/>
    </row>
    <row r="108" spans="1:4" s="75" customFormat="1" ht="12.75">
      <c r="A108" s="68"/>
      <c r="B108" s="72" t="s">
        <v>275</v>
      </c>
      <c r="C108" s="94">
        <f>C109+C112</f>
        <v>1950000</v>
      </c>
      <c r="D108" s="95">
        <f>C108+C106</f>
        <v>0</v>
      </c>
    </row>
    <row r="109" spans="1:4" s="75" customFormat="1" ht="12.75">
      <c r="A109" s="68"/>
      <c r="B109" s="96" t="s">
        <v>276</v>
      </c>
      <c r="C109" s="97">
        <f>SUM(C110:CC111)</f>
        <v>1500000</v>
      </c>
      <c r="D109" s="95"/>
    </row>
    <row r="110" spans="1:4" s="75" customFormat="1" ht="47.25" customHeight="1">
      <c r="A110" s="68"/>
      <c r="B110" s="93" t="s">
        <v>277</v>
      </c>
      <c r="C110" s="92">
        <v>1500000</v>
      </c>
      <c r="D110" s="95"/>
    </row>
    <row r="111" spans="1:4" s="75" customFormat="1" ht="12.75">
      <c r="A111" s="68"/>
      <c r="B111" s="93"/>
      <c r="C111" s="92"/>
      <c r="D111" s="95"/>
    </row>
    <row r="112" spans="1:4" ht="12.75">
      <c r="A112" s="68"/>
      <c r="B112" s="96" t="s">
        <v>278</v>
      </c>
      <c r="C112" s="97">
        <f>SUM(C113:CC116)</f>
        <v>450000</v>
      </c>
      <c r="D112" s="68"/>
    </row>
    <row r="113" spans="1:4" ht="49.5" customHeight="1">
      <c r="A113" s="68"/>
      <c r="B113" s="100" t="s">
        <v>279</v>
      </c>
      <c r="C113" s="92">
        <v>300000</v>
      </c>
      <c r="D113" s="68"/>
    </row>
    <row r="114" spans="1:4" ht="52.5" customHeight="1">
      <c r="A114" s="68"/>
      <c r="B114" s="100" t="s">
        <v>280</v>
      </c>
      <c r="C114" s="92">
        <v>150000</v>
      </c>
      <c r="D114" s="68"/>
    </row>
    <row r="115" spans="1:4" ht="12.75">
      <c r="A115" s="68"/>
      <c r="B115" s="100"/>
      <c r="C115" s="92"/>
      <c r="D115" s="68"/>
    </row>
    <row r="116" spans="1:4" ht="12.75">
      <c r="A116" s="68"/>
      <c r="B116" s="101" t="s">
        <v>291</v>
      </c>
      <c r="C116" s="92"/>
      <c r="D116" s="68" t="s">
        <v>281</v>
      </c>
    </row>
    <row r="117" spans="1:4" ht="12.75">
      <c r="A117" s="68"/>
      <c r="B117" s="69" t="s">
        <v>292</v>
      </c>
      <c r="D117" s="68"/>
    </row>
    <row r="118" spans="1:4" ht="12.75">
      <c r="A118" s="68"/>
      <c r="B118" s="69" t="s">
        <v>294</v>
      </c>
      <c r="C118" s="68"/>
      <c r="D118" s="68" t="s">
        <v>282</v>
      </c>
    </row>
    <row r="119" spans="1:4" ht="12.75">
      <c r="A119" s="68"/>
      <c r="B119" s="68" t="s">
        <v>293</v>
      </c>
      <c r="C119" s="69"/>
      <c r="D119" s="68"/>
    </row>
    <row r="120" spans="1:4" ht="12.75">
      <c r="A120" s="68"/>
      <c r="B120" s="69" t="s">
        <v>295</v>
      </c>
      <c r="C120" s="69"/>
      <c r="D120" s="68"/>
    </row>
    <row r="121" ht="12.75">
      <c r="B121" s="69" t="s">
        <v>296</v>
      </c>
    </row>
  </sheetData>
  <mergeCells count="6">
    <mergeCell ref="A12:C12"/>
    <mergeCell ref="A15:C15"/>
    <mergeCell ref="A97:C97"/>
    <mergeCell ref="A100:C100"/>
    <mergeCell ref="A57:C57"/>
    <mergeCell ref="A60:C6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Kowalski</dc:creator>
  <cp:keywords/>
  <dc:description/>
  <cp:lastModifiedBy>Zbigniew Kowalski</cp:lastModifiedBy>
  <cp:lastPrinted>2005-08-26T09:04:00Z</cp:lastPrinted>
  <dcterms:created xsi:type="dcterms:W3CDTF">2004-05-24T08:41:31Z</dcterms:created>
  <dcterms:modified xsi:type="dcterms:W3CDTF">2005-09-08T09:12:34Z</dcterms:modified>
  <cp:category/>
  <cp:version/>
  <cp:contentType/>
  <cp:contentStatus/>
</cp:coreProperties>
</file>