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4-2006" sheetId="1" r:id="rId1"/>
    <sheet name="2007-2013" sheetId="2" r:id="rId2"/>
    <sheet name="Załaczniki" sheetId="3" r:id="rId3"/>
  </sheets>
  <definedNames>
    <definedName name="_xlnm.Print_Titles" localSheetId="0">'2004-2006'!$6:$8</definedName>
  </definedNames>
  <calcPr fullCalcOnLoad="1"/>
</workbook>
</file>

<file path=xl/sharedStrings.xml><?xml version="1.0" encoding="utf-8"?>
<sst xmlns="http://schemas.openxmlformats.org/spreadsheetml/2006/main" count="986" uniqueCount="352">
  <si>
    <t>Nr zadania</t>
  </si>
  <si>
    <t>Nazwa</t>
  </si>
  <si>
    <t>Oczekiwane rezultaty</t>
  </si>
  <si>
    <t>Partnerzy</t>
  </si>
  <si>
    <t>Odpowiedzialność</t>
  </si>
  <si>
    <t>Powołanie organizacji działającej na rzecz rozwoju lokalnej przedsiębiorczości.</t>
  </si>
  <si>
    <t>zgodne</t>
  </si>
  <si>
    <t>Starostwo Powiatowe w Mławie, Wydział Infrastruktury</t>
  </si>
  <si>
    <t>gminy Powiatu Mławskiego</t>
  </si>
  <si>
    <t>Razem</t>
  </si>
  <si>
    <t>zgodność z planem przestrz. zagosp.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</si>
  <si>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</si>
  <si>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</si>
  <si>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Źródło finansowania</t>
  </si>
  <si>
    <t>Opracowywanie corocznego powiatowego katalogu ofert inwestycyjnych tzn. terenów, obiektów i projektów wraz z procedurami dla inwestorów oraz promocja tych ofert w mediach, targach, przedstawicielstwach handlowych za granicą, imprezach, spotkaniach i misjach gospodarczych.</t>
  </si>
  <si>
    <t>1.2.1.</t>
  </si>
  <si>
    <t xml:space="preserve">budżet Powiatu Mławskiego </t>
  </si>
  <si>
    <t>1.2.2.</t>
  </si>
  <si>
    <t>Wspieranie działań na rzecz rozwoju gospodarczego poprzez udział i/lub organizację targów, wystaw i konferencji promujących walory gospodarcze Powiatu.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</si>
  <si>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</si>
  <si>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1.Wzrost inwestycji zewnętrznych                2.Wzrost ilości nowych miejsc pracy</t>
  </si>
  <si>
    <t xml:space="preserve">budżet Powiatu Mławskiego, budżety gmin, budżety Powiatów Woj. Mazowieckiego </t>
  </si>
  <si>
    <t>Zadania i projekty na lata 2007-2013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</si>
  <si>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</si>
  <si>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>Uwagi</t>
  </si>
  <si>
    <t>zadanie wystepuje również w latach 2004-2006</t>
  </si>
  <si>
    <t>Powiatowy Urząd Pracy w Mławie</t>
  </si>
  <si>
    <t>Starostwo Powiatowe w Mławie</t>
  </si>
  <si>
    <t>Starostwo Powiatowe w Mławie, inni lokalni partnerzy</t>
  </si>
  <si>
    <t>1.Wzrost ilości podmiotów gospodarczych  2.Wzrost dochodów z tyt. podatku dochodowego  3.Wzrost zatrudnienia</t>
  </si>
  <si>
    <t>1.4.3.</t>
  </si>
  <si>
    <t>Rozwój umiejętności powiązany z potrzebami rynku pracy i możliwości kształcenia ustawicznego – reorientacja zawodowa osób zagrożonych procesami restrukturyzacyjnymi</t>
  </si>
  <si>
    <t>1.Wzrost ilości podmiotów gospodarczych. 2.Wzrost dochodów z tyt. podatku dochodowego. 3.Wzrost zatrudnienia</t>
  </si>
  <si>
    <t>ZPORR – działanie 2.4.</t>
  </si>
  <si>
    <t>Reorientacja zawodowa osób odchodzących z rolnictwa</t>
  </si>
  <si>
    <t>1.4.4.</t>
  </si>
  <si>
    <t>ZPORR – działanie 2.3.</t>
  </si>
  <si>
    <t>gminy Powiatu Mławskiego,  Powiaty Woj.Mazowieckiego</t>
  </si>
  <si>
    <t>1.Wzrost kwalifikacji osób odchodzacych z rolnictwa 2.Wzrost zatrudnienia poza rolnictwem 3.Wzrost ilości podmiotów gospodarczych</t>
  </si>
  <si>
    <t>1.4.5.</t>
  </si>
  <si>
    <t xml:space="preserve">Rozwój i modernizacja instrumentów i instytucji rynku pracy PUP w Mławie </t>
  </si>
  <si>
    <t>Rozwój Zasobów Ludzkich (RZL) – działanie 1.1</t>
  </si>
  <si>
    <t>1.4.6.</t>
  </si>
  <si>
    <t>Promocja przedsiębiorczości i zatrudnienia – wspieranie osób chcących rozpocząć działalność gospodarczą poprzez zapewnienie dostępu do informacji oraz podstawowych usług doradczych i szkolenia.</t>
  </si>
  <si>
    <t xml:space="preserve">Rozwój Zasobów Ludzkich (RZL) – działanie 2.3. </t>
  </si>
  <si>
    <t>Przeciwdziałanie i zwalczanie długotrwałego bezrobocia w Powiecie Mławskim.</t>
  </si>
  <si>
    <t>1.4.7.</t>
  </si>
  <si>
    <t>1.Wzrost ilości podmiotów gospodarczych  2.Wzrost dochodów z tyt. podatku dochodowego  3.Wzrost zatrudnienia 4.Spadek ilości osób podlegających długotrwałym bezrobociem</t>
  </si>
  <si>
    <t>Rozwój Zasobów Ludzkich (RZL) – działanie 1.3.</t>
  </si>
  <si>
    <t>Perspektywy dla młodzieży poprzez udzielenie pełnego wsparcia dla młodzieży (w tym absolwentów wszystkich typów szkół) tak, aby nie stawali się i nie pozostawali bezrobotnymi.</t>
  </si>
  <si>
    <t>1.4.8.</t>
  </si>
  <si>
    <t>1.Wzrost zatrudnienia absolwentów 2.Wzrost ilości podmiotów gospodarczych zakładanych przez absolwentów</t>
  </si>
  <si>
    <t>Rozwój Zasobów Ludzkich (RZL) – działanie 1.2.</t>
  </si>
  <si>
    <t xml:space="preserve">Rozwój Zasobów Ludzkich (RZL) – działanie 1.5 </t>
  </si>
  <si>
    <t>1.4.9.</t>
  </si>
  <si>
    <t>1.Wzrost ilości podmiotów gospodarczych  2.Wzrost dochodów z tyt. podatku dochodowego  3.Wzrost zatrudnienia 4.Spadek ilości osób w grupie szczególnego ryzyka</t>
  </si>
  <si>
    <t>Wspieranie integracji zawodowej i społecznej grup szczególnego ryzyka.</t>
  </si>
  <si>
    <t>Integracja i reintegracja kobiet poprzez wparcie kobiet na rynku pracy i dążenie do wzrostu stopy ich zatrudnienia.</t>
  </si>
  <si>
    <t>1.4.10.</t>
  </si>
  <si>
    <t>1.Wzrost ilości podmiotów gospodarczych  2.Wzrost dochodów z tyt. podatku dochodowego  3.Wzrost zatrudnienia 4.Spadek ilości bezrobotnych kobiet</t>
  </si>
  <si>
    <t xml:space="preserve">Rozwój Zasobów Ludzkich (RZL) – działanie 1.6. </t>
  </si>
  <si>
    <t>Integracja zawodowa i społeczna osób niepełnosprawnych w Powiecie Mławskim.</t>
  </si>
  <si>
    <t>1.4.11</t>
  </si>
  <si>
    <t>Powiatowe Centrum Pomocy Rodzinie w Mławie</t>
  </si>
  <si>
    <t xml:space="preserve">Rozwój Zasobów Ludzkich (RZL) – działanie 1.4. </t>
  </si>
  <si>
    <t>1.Wzrost zatrudnienia osób niepełnosprawnych 2.Podniesienie kwalifikacji zawodowej osób niepełnosprawnych</t>
  </si>
  <si>
    <t>Zalesianie gruntów ornych i nieużytków w Powiecie Mławskim</t>
  </si>
  <si>
    <t xml:space="preserve">Wydział Rolnictwa i Środowiska oraz Wydział Geodezji, Katastru i Gospodarki Nieruchomościami w Starostwie Powiatowym w Mławie, </t>
  </si>
  <si>
    <t>ARiMR, Nadleśnictwa, gminy Powiatu Mławskiego</t>
  </si>
  <si>
    <t>2.1.1.</t>
  </si>
  <si>
    <t xml:space="preserve">budżet państwa, fundusze celowe (fundusz leśny, Wojewódzki Fundusz Ochrony Środowiska i Gospodarki Wodnej), Sektorowy Program Operacyjny Restrukturyzacja i modernizacja sektora żywnościowego i rozwój obszarów wiejskich, działanie 5.1.3. </t>
  </si>
  <si>
    <t xml:space="preserve">Scalanie gruntów. </t>
  </si>
  <si>
    <t>2.1.2.</t>
  </si>
  <si>
    <t>Wydział Geodezji, Katastru i Gospodarki Nieruchomościami Starostwa Powiatowego w Mławie</t>
  </si>
  <si>
    <t>gminy powiatu mławskiego</t>
  </si>
  <si>
    <t>1.Wzrost stopnia zalesienia  Powiatu  2.Zwiekszenie walorów turystyczno - krajobrazowych</t>
  </si>
  <si>
    <t>1.poprawę rozłogu gruntów poszczególnych gospodarstw 2.poprawę efektywności gospodarowania poprzez zmniejszenie kosztów transportu, ułatwienie procesów mechanizacji</t>
  </si>
  <si>
    <t>2.2.1.</t>
  </si>
  <si>
    <t>Starostwo Powiatowe w Mławie, Wydział Rolnictwa i Środowiska</t>
  </si>
  <si>
    <t xml:space="preserve">budżet Powiatu, ZPORR, działanie 1.2 </t>
  </si>
  <si>
    <t>1.Budowa i modernizacja systemów kanalizacji sanitarnej 2.Budowa i modernizacja oczyszczalni scieków</t>
  </si>
  <si>
    <t>Wspieranie ochrony wód powierzchniowych w dorzeczu rzek Wkry, Mławki i Orzyca poprzez likwidację niekontrolowanych zrzutów i utylizację ścieków.</t>
  </si>
  <si>
    <t xml:space="preserve">Organizacja corocznych imprez, festynów, happeningów i konkursów o charakterze międzygminnym propagujących zasady ekologii i zdrowego stylu życia </t>
  </si>
  <si>
    <t>2.2.2.</t>
  </si>
  <si>
    <t>1.Zwiększenie ilości imprez o charakterze miedzygminnym 2.Wzrost swiadomości ekologicznej wśród mieszkańców 3.Spadek zachorowań wynikających z nie zdrowego stylu życia</t>
  </si>
  <si>
    <t>Starostwo Powiatowe w Mławie, Wydział Edukacji i Zdrowia</t>
  </si>
  <si>
    <t>zakłady opieki zdrowotnej, samorząd powiatowy i samorządy gminne, szkoły, domy kultury,  parafie, itp.</t>
  </si>
  <si>
    <t xml:space="preserve">budżet Powiatu </t>
  </si>
  <si>
    <t>Powiatowy Ośrodek Doskonalenia Nauczycieli w Mławie</t>
  </si>
  <si>
    <t>Starostwo Powiatowe w Mławie.</t>
  </si>
  <si>
    <t xml:space="preserve">SPO Rozwój Zasobów Ludzkich, działanie 2.2 </t>
  </si>
  <si>
    <t>3.1.2.</t>
  </si>
  <si>
    <t>Opracowanie i prowadzenie kursów doskonalących dla nauczycieli w zakresie metodyki przedmiotów zawodowych i ogólnokształcących.</t>
  </si>
  <si>
    <t>1.Podniesienie poziomu zawodowego nauczycieli, a wiec poziomu nauczania i poziomu wiedzy i umiejetności uczniów 2.Poprawa wyników edukacyjnych szkół w ogólnopolskich rankingach</t>
  </si>
  <si>
    <t>Opracowanie i realizacja programu kierowania młodych nauczycieli – absolwentów rozpoczynających pracę w zawodzie nauczycielskim na studia podyplomowe.</t>
  </si>
  <si>
    <t>3.1.3.</t>
  </si>
  <si>
    <t xml:space="preserve">1.Wzrost ilości nauczycieli ze studiami podyplomowymi 2.Podniesienie się poziomu nauczania, </t>
  </si>
  <si>
    <t xml:space="preserve">SPO Rozwój Zasobów Ludzkich, działanie 2.2. </t>
  </si>
  <si>
    <t>Opracowanie i realizacja kursów doskonalących dla nauczycieli w zakresie ICT</t>
  </si>
  <si>
    <t>3.1.4.</t>
  </si>
  <si>
    <t>1.Wzrost ilości nauczycieli przeszkolonych w zakresie ITC 2.Podniesienie poziomu nauczania</t>
  </si>
  <si>
    <t>Rozwój systemu edukacji ustawicznej i przekwalifikowań osób dorosłych w Powiecie Mławskim.</t>
  </si>
  <si>
    <t>1.Podniesienie poziomu konkurencyjnosci i potencjału adaptacyjnego przedsiebiorstw poprzez doskonalenie umiejetności i kwalifikacji kadr zarządzających i pracowników 2.Rozwijanie nowych form pracy</t>
  </si>
  <si>
    <t xml:space="preserve">SPO Rozwój Zasobów Ludzkich, działanie 2.3. </t>
  </si>
  <si>
    <t>3.1.6.</t>
  </si>
  <si>
    <t>Systematyczne wykorzystywanie w procesie dydaktycznym (zajęcia lekcyjne i pozalekcyjne) dostępu do Internetu oraz nowoczesnych pomocy naukowych i wyposażenia technicznego szkół.</t>
  </si>
  <si>
    <t>3.1.7.</t>
  </si>
  <si>
    <t>1.Podniesienie poziomu nauczania 2.Rozwój umiejetności posługiwania się internetem i nowoczesnymi pomocami naukowymi</t>
  </si>
  <si>
    <t>szkoły ponadgimnazjalne</t>
  </si>
  <si>
    <t xml:space="preserve">budżet Powiatu, SPO Rozwój Zasobów Ludzkich, działanie 2.1 </t>
  </si>
  <si>
    <t>Opracowanie i wdrożenie systemu stypendialnego umożliwiającego zdolnej młodzieży, pochodzącej z ubogich rodzin kontynuacje nauki. Wspieranie rozwoju edukacyjnego uczniów przez stypendia</t>
  </si>
  <si>
    <t>3.1.8.</t>
  </si>
  <si>
    <t>Objecie finansowaniem części kosztów nauki dla uzdolnionej młodzieży</t>
  </si>
  <si>
    <t>PCPR, PUP w Mławie</t>
  </si>
  <si>
    <t xml:space="preserve">budżet Powiatu, Zintegrowany Program Operacyjny Rozwoju Regionalnego (ZPORR)-działanie 2.2. </t>
  </si>
  <si>
    <t>Aktywna promocja osiągnięć i możliwości kształcenia w szkołach średnich w powiecie w celu przyciągania młodzieży z całego regionu – udział w krajowych i międzynarodowych programach edukacyjnych, konferencjach, targach i seminariach oświatowych.</t>
  </si>
  <si>
    <t>3.1.12</t>
  </si>
  <si>
    <t>PUP w Mławie, szkoły ponadgimnazjalne</t>
  </si>
  <si>
    <t>budżet Powiatu</t>
  </si>
  <si>
    <t>1.Wzrost dostępności do informacji o możliwosciach edukacyjnych Powiatu 2.wzrost poziomu wykształcenia</t>
  </si>
  <si>
    <t>SP ZOZ w Mławie</t>
  </si>
  <si>
    <t>Utworzenie pionu rehabilitacji w SP ZOZ w Mławie.</t>
  </si>
  <si>
    <t>3.2.2.</t>
  </si>
  <si>
    <t>Zintegrowany Program Operacyjny Rozwoju Regionalnego (ZPORR)-działanie 3.5, poddziałanie 3.5.2.,budżet Powiatu</t>
  </si>
  <si>
    <t>Rozszerzenie zakresu usług zdrowotnych</t>
  </si>
  <si>
    <t>Utworzenie Oddziału Udarowego w SP ZOZ w Mławie.</t>
  </si>
  <si>
    <t>3.2.3.</t>
  </si>
  <si>
    <t xml:space="preserve">Zintegrowany Program Operacyjny Rozwoju Regionalnego (ZPORR)-działanie 3.5, poddziałanie 3.5.2.,budżet Powiatu, </t>
  </si>
  <si>
    <t>Poszerzenie działalności Poradni Zdrowia Psychicznego, zwłaszcza w zakresie psychologiczno- pedagogicznym i społecznym w SP ZOZ w Mławie.</t>
  </si>
  <si>
    <t>3.2.5.</t>
  </si>
  <si>
    <t>Rozbudowa poradnictwa psychologiczno-pedagogicznego z wykorzystaniem technik informatycznych w działalności terapeutycznej i diagnostycznej w Poradni Psychologiczno – Pedagogicznej w Mławie.</t>
  </si>
  <si>
    <t>3.2.6.</t>
  </si>
  <si>
    <t>Poprawa usług świadczonych przez Poradnię</t>
  </si>
  <si>
    <t>Poradnia Psychologiczno – Pedagogiczna w Mławie.</t>
  </si>
  <si>
    <t xml:space="preserve">SPO Rozwój Zasobów Ludzkich, działanie 2.2,budżet Powiatu, </t>
  </si>
  <si>
    <t>Aktywna promocja tradycji, wydarzeń, atrakcji oraz osiągnięć  (kulturalnych, sportowych, turystycznych) w dostępnych mediach – prasa, radio, TV, Internet oraz publikacjach informacyjnych</t>
  </si>
  <si>
    <t>3.3.2.</t>
  </si>
  <si>
    <t xml:space="preserve">Starostwo Powiatowe – Wydział Edukacji i Zdrowia, </t>
  </si>
  <si>
    <t>Miejski Dom Kultury, gminne ośrodki kultury, muzea, kluby sportowe, biblioteki publiczne, organizacje pozarządowe, media</t>
  </si>
  <si>
    <t>Promocja wydarzeń kulturalnych</t>
  </si>
  <si>
    <t>budżet powiatu, budżet miasta, budżety gmin,</t>
  </si>
  <si>
    <t>zadanie wystepuje również w latach 2004-2007</t>
  </si>
  <si>
    <t>zadanie wystepuje również w latach 2004-2008</t>
  </si>
  <si>
    <t>zadanie wystepuje również w latach 2004-2009</t>
  </si>
  <si>
    <t>zadanie wystepuje również w latach 2004-2010</t>
  </si>
  <si>
    <t>Nawiązywanie kontaktów międzynarodowych i współpracy kulturalnej z krajami Unii Europejskiej w celu wspólnego organizowania innowacyjnych przedsięwzięć dostępnych dla szerokiej publiczności, szczególnie dotyczących dziedzictwa kulturowego i łączących elementy edukacji, kultury i sztuki.</t>
  </si>
  <si>
    <t>3.3.3.</t>
  </si>
  <si>
    <t>dyrektorzy instytucji kultury przy współpracy z agencją rozwoju</t>
  </si>
  <si>
    <t>organizacje pozarządowe, szkoły,</t>
  </si>
  <si>
    <t>działania ciągłe</t>
  </si>
  <si>
    <t>Rozszerzenie kontaktów międzynarodowych</t>
  </si>
  <si>
    <t>3.3.4.</t>
  </si>
  <si>
    <t>Utworzenie miejsca pamięci społeczności żydowskiej na Północnym Mazowszu z siedzibą w Synagodze w Radzanowie.</t>
  </si>
  <si>
    <t>Utworzenie miejsca pamieci, które w zamierzeniu swoim ma być miejscem pojednania polsko-żydowskiego, miejscem odwiedzin turystów pochodzenia żydowskiego</t>
  </si>
  <si>
    <t>Starosta we współpracy z samorządem Gminy Radzanów,</t>
  </si>
  <si>
    <t>organizacje pozarządowe,</t>
  </si>
  <si>
    <t xml:space="preserve">dotacje, budżet powiatu, budżet gminy, </t>
  </si>
  <si>
    <t>Odtwarzanie i tworzenie nowych ścieżek rowerowych, spacerowych szlaków turystycznych na bazie atrakcyjnych miejsc krajobrazowych i historycznych okolicy oraz regionu / regionów. Współpraca z innymi powiatami pod hasłem „Turystyka nie zna granic”</t>
  </si>
  <si>
    <t>3.3.8.</t>
  </si>
  <si>
    <t>1.Rozwój turystyki rowerowej 2.Rozwój infrastruktury turystycznej, agroturystycznej i gastronomiczno-hotelowej</t>
  </si>
  <si>
    <t>Koordynacja: Starostwo Powiatowe -  Wydział Oświaty, Kultury, Sportu i Turystyki,</t>
  </si>
  <si>
    <t>gminy z terenu powiatu mławskiego i sąsiednich powiatów,</t>
  </si>
  <si>
    <t>budżet powiatu, budżet miasta, budżety gmin</t>
  </si>
  <si>
    <t xml:space="preserve">Starosta, </t>
  </si>
  <si>
    <t>Opracowanie i realizacja programu zapobiegania przestępczości oraz ochrony bezpieczeństwa obywateli i porządku publicznego p.n. ,,Bezpieczny Powiat”. W ramach programu realizowane będą następujące zagadnienia:</t>
  </si>
  <si>
    <t>1)Kontrola i obserwacja terenu przez siły porządkowe</t>
  </si>
  <si>
    <t xml:space="preserve">2)Dokonywanie systematycznych analiz zagrożeń i opracowanie „mapy przestępczości” – stały monitoring poziomu i zasięgu przestrzennego popełnianych przestępstw. </t>
  </si>
  <si>
    <t>przestępstwach  oraz wdrożenie systemu szybkiego reagowania na te zgłoszenia</t>
  </si>
  <si>
    <t xml:space="preserve">4)Zwiększenie częstotliwości kontroli bezpieczeństwa wokół lokali </t>
  </si>
  <si>
    <t>gastronomicznych, rozrywkowych i sklepów - zapobieganie przejawom chuligaństwa i wandalizmu, określenie możliwości rozszerzenia monitoringu miasta za pomocą kamer i udziału w tym przedsięwzięciu prywatnych przedsiębiorców;</t>
  </si>
  <si>
    <t>5)Współpraca samorządu powiatowego, samorządów gminnych, policji, straży miejskiej i prywatnych agencji ochrony w działaniach podnoszących poziom bezpieczeństwa publicznego, szczególnie w zakresie ochrony własności prywatnej; utrzymywanie kontaktów z Centralnym Biurem Śledczym w przypadku działań zorganizowanych grup przestępczych na terenie powiatu, współfinansowanie przez samorządy lokalne działalności policji</t>
  </si>
  <si>
    <t>6)Tworzenie i aktualizacja „map zagrożeń komunikacyjnych” na terenie powiatu</t>
  </si>
  <si>
    <t xml:space="preserve">7)Podejmowanie działań profilaktycznych utrudniających działalność </t>
  </si>
  <si>
    <t>dealerów narkotyków w szkołach i lokalach gastronomicznych na terenie powiatu – organizowanie spotkań z młodzieżą i radami pedagogicznymi oraz rozpowszechnianie ulotek i broszur o tematyce profilaktyki narkotykowej</t>
  </si>
  <si>
    <t xml:space="preserve">8)Stałe informowanie mieszkańców o działaniach w zakresie poprawy bezpieczeństwa i monitorowanie społecznego odbioru  podejmowanych działań. </t>
  </si>
  <si>
    <t>3.3.11.</t>
  </si>
  <si>
    <t>1.Poprawa bezpieczeństwa Powiatu 2.Spadek liczby przestępstw 3.Spadek ilości wypadków drogowych</t>
  </si>
  <si>
    <t>samorządy gminne, Komenda Powiatowa Policji, Straż Miejska, Straż Pożarna, zakłady opieki zdrowotnej, stowarzyszenia i instytucje społeczne, parafie media, placówki oświaty</t>
  </si>
  <si>
    <t>j.w.</t>
  </si>
  <si>
    <r>
      <t>3)</t>
    </r>
    <r>
      <rPr>
        <sz val="8"/>
        <rFont val="Arial"/>
        <family val="2"/>
      </rPr>
      <t xml:space="preserve">Upraszczanie procedury przyjmowania zgłoszeń o zagrożeniach i </t>
    </r>
  </si>
  <si>
    <t xml:space="preserve"> </t>
  </si>
  <si>
    <t>zadanie wystepuje również w latach 2004-2011</t>
  </si>
  <si>
    <t xml:space="preserve">Koordynacja: Starosta </t>
  </si>
  <si>
    <t>Odpowie-dzialność</t>
  </si>
  <si>
    <t>zgo-dność z planem przestrz zagosp.</t>
  </si>
  <si>
    <t>SUMA</t>
  </si>
  <si>
    <t>SUMA KONTROLNA</t>
  </si>
  <si>
    <t>Zespół Szkół  nr 1 i 2,, szkoły niepubliczne (zaoczne licea, technikum, studium policealne)</t>
  </si>
  <si>
    <t>Starostwo Powiatowe w Mławie, PODN w Mławie.</t>
  </si>
  <si>
    <t xml:space="preserve">budżet Powiatu, Sektorowy Program Operacyjny Restrukturyzacja i modernizacja sektora żywnościowego i rozwój obszarów wiejskich, działanie 5.1.5. </t>
  </si>
  <si>
    <t>Harmonogram finansowy w tys. zł.-udział własny Powiatu mławskiego</t>
  </si>
  <si>
    <t>3.2.9.</t>
  </si>
  <si>
    <t>Utworzenie oddziału detoksykacyjnego dla osób uzależnionych od alkoholu i narkotyków.</t>
  </si>
  <si>
    <t>budżety jednostek będących wykonawcami zadania</t>
  </si>
  <si>
    <t xml:space="preserve"> Zadania i projekty Programu Rozwoju Lokalnego Powiatu Mławskiego z podziałem na lata 2007-2013 - Załącznik nr 3</t>
  </si>
  <si>
    <t>Zadania i projekty na lata 2004-2006</t>
  </si>
  <si>
    <t>Utworzenie Samorządowego Funduszu Pożyczkowego</t>
  </si>
  <si>
    <t>Harmonogram finansowy w tys. zł.</t>
  </si>
  <si>
    <t>inne-budżety gmin</t>
  </si>
  <si>
    <t>budzet państwa</t>
  </si>
  <si>
    <t>środki prywatne</t>
  </si>
  <si>
    <t>środki UE</t>
  </si>
  <si>
    <t>środki UE -fundusze strukturalne-ZPORR-3.1</t>
  </si>
  <si>
    <t>środki UE-fundusze strukturalne-ZPORR-1.5</t>
  </si>
  <si>
    <t>budżet państwa-rez.Marszałka Woj.Maz.</t>
  </si>
  <si>
    <t>Utworzenie organizacji w formie podmiotu gospodarczego (sp. akc. lub sp. z o.o.) powołanej przez samorządy Powiatu Mławskiego, której celem będzie rozwój gospodarczy regionu mławskiego</t>
  </si>
  <si>
    <t>Krótki opis</t>
  </si>
  <si>
    <t xml:space="preserve">Utworzenie lub współudział w utworzeniu samorzadowego funduszu pożyczkowego działającego na rzecz rozwoju przedsiebiorczości. </t>
  </si>
  <si>
    <t>Razem - budżet Powiatu</t>
  </si>
  <si>
    <t>Razem - środki prywatne</t>
  </si>
  <si>
    <t>Razem - środki UE</t>
  </si>
  <si>
    <t>Razem - inne-budżety gmin</t>
  </si>
  <si>
    <t>Nr przedsięwzięcia  inwestyc.</t>
  </si>
  <si>
    <t>1.Poprawa warunków pracy i nauki w w szkole ZS nr 3   2.Oszczedność kosztów ogrzewania</t>
  </si>
  <si>
    <t>Wymiana stolarki okiennej i drzwiowej wraz z przebudową kotłowni w ZS nr 3 w Mławie</t>
  </si>
  <si>
    <t>Wymiana stolarki okiennej w ZS nr 1 w Mławie</t>
  </si>
  <si>
    <t>Wymiana stolarki okiennej w I LO im. Wyspiańskiego w Mławie</t>
  </si>
  <si>
    <t>Remont pokryć dachowych ZS nr 3</t>
  </si>
  <si>
    <t>1.Poprawa warunków pracy i nauki w w szkole ZS nr 3   2.Oszczedność kosztów ogrzewania  3.Obniżka kosztów utrzymania i ekploatacji budynków ZS nr 3</t>
  </si>
  <si>
    <t>1.Poprawa warunków pracy i nauki w w szkole I LO  2.Oszczedność kosztów ogrzewania</t>
  </si>
  <si>
    <t>Remont pokryć dachowych ZS nr 1</t>
  </si>
  <si>
    <t>1.Poprawa warunków pracy i nauki w w szkole ZS nr 1   2.Oszczedność kosztów ogrzewania  3.Obniżka kosztów utrzymania i ekploatacji budynków ZS nr 1</t>
  </si>
  <si>
    <t>Zakup ciężkiego terenowego samochodu ratowniczo - gaśniczego dla KPPSP</t>
  </si>
  <si>
    <t>1.Poprawa bezpieczeństwa p.poż 2.Zwiększenie potencjału ratowniczego na wszystkich polach działania straży pożarnrj</t>
  </si>
  <si>
    <t>Zakup ciężkiego terenowego wielofunkcyjnego samochodu ratowniczo - gaśniczego dla KPPSP</t>
  </si>
  <si>
    <t>Komenda Powiatowej Państwowej Straży Pożarnej w Mławie</t>
  </si>
  <si>
    <t>Poprawa funkcjonowania jednostki organizacyjnej</t>
  </si>
  <si>
    <t>Zakup komputera dla Zespołu Szkół nr 1</t>
  </si>
  <si>
    <t>Zespół Szkół nr 1</t>
  </si>
  <si>
    <t>Zakup komputera dla Bursy Szkolnej</t>
  </si>
  <si>
    <t>Bursa Szkolna</t>
  </si>
  <si>
    <t>Zakup serwera dla Starostwa Powiatowego w Mławie</t>
  </si>
  <si>
    <t>Poprawa funkcjonowania Starostwa Powiatowego</t>
  </si>
  <si>
    <t>Starostwo Powiatowe w Mławie, Wydział Organizacyjny</t>
  </si>
  <si>
    <t>Zakup aparatury specjalistycznej i sprzętu medycznego</t>
  </si>
  <si>
    <t>Zakup aparatury specjalistycznej i sprzętu medycznego w tym tomografu komputerowego</t>
  </si>
  <si>
    <t>1.Poprawa funkcjonowania SP ZOZ 2.Wzrost zdrowotnośći ludności Powiatu 3.Poprawa zdolności samofinansowania SPZOZ poprzez pozyskanie nowych kontraktów</t>
  </si>
  <si>
    <t>SP ZOZ</t>
  </si>
  <si>
    <t>Zakup sprzętu specjalistycznego oraz zagospodarowania terenu dla Domu Pomocy Społecznej w Bogurzynie</t>
  </si>
  <si>
    <t xml:space="preserve">1.Umożliwienie funkcjonowania Domu Pomocy Społecznej 2.Wzrost zdrowotnośći ludności Powiatu </t>
  </si>
  <si>
    <t>Starostwo Powiatowe w Mławie, Wydział Edukacji i Zdrowia, Wydz. Infrastruktury</t>
  </si>
  <si>
    <t>Powiatu Mławskiego</t>
  </si>
  <si>
    <t>L.p.</t>
  </si>
  <si>
    <t>Wdrożenie systemu elektronicznej informacji i obsługi społeczeństwa Powiatu Mławskiego</t>
  </si>
  <si>
    <t>Utworzenie systemu obsługi i informacji społeczeństwa Powiatu Mławskiego w ramach sieci informacyjnej przeznaczonej dla społeczenstwa Powiatu Mławskiego poprzez wdrożenie w samorządzie Powiatu Mławskiego elektronicznego urzędu, elektronicznego obiegu, archiwizacji dokumentów i elektronicznych usług dla ludności z wykorzystaniem podpisu elektronicznego.</t>
  </si>
  <si>
    <t>RAZEM</t>
  </si>
  <si>
    <t>I</t>
  </si>
  <si>
    <t>Przychody z tytułu innych rozliczeń krajowych</t>
  </si>
  <si>
    <t>II</t>
  </si>
  <si>
    <t>Rozchody</t>
  </si>
  <si>
    <t>Spłaty otrzymanych krajowych pożyczek i kredytów</t>
  </si>
  <si>
    <t>Ogółem przychody</t>
  </si>
  <si>
    <t>w tym:</t>
  </si>
  <si>
    <t xml:space="preserve"> -śr.własne</t>
  </si>
  <si>
    <t xml:space="preserve"> -pożyczka</t>
  </si>
  <si>
    <t xml:space="preserve"> -kredyt</t>
  </si>
  <si>
    <t>budżet państwa</t>
  </si>
  <si>
    <t>Sala gimnastyczna z widowni o pow. zabudowy ok.1.600 m2</t>
  </si>
  <si>
    <t xml:space="preserve">1.Poprawa warunków pracy i nauki 2. Możliwość organizowania imprez o zasięgu ponad szkolnym </t>
  </si>
  <si>
    <t>Wieloletni Plan Inwestycyjno-Remontowy Powiatu Mławskiego na lata 2004-2006</t>
  </si>
  <si>
    <t>Załącznik nr 3 do Uchwały</t>
  </si>
  <si>
    <t>Rady Powiatu Mławskiego</t>
  </si>
  <si>
    <t>Nr ..................../2004</t>
  </si>
  <si>
    <t>z dnia................2004r</t>
  </si>
  <si>
    <t>Przychody i rozchody związane z finansowaniem deficytu budżetowego na rok 2006</t>
  </si>
  <si>
    <t>Przychody</t>
  </si>
  <si>
    <t>paragraf</t>
  </si>
  <si>
    <t>kwota w zł</t>
  </si>
  <si>
    <t>Przychody z zaciągniętych pożyczek i kredytów na rynku krajowym</t>
  </si>
  <si>
    <t>Ogółem rozchody</t>
  </si>
  <si>
    <t>Informacje dodatkowe:</t>
  </si>
  <si>
    <t>1. Planowane dochody w 2006r</t>
  </si>
  <si>
    <t xml:space="preserve">    /pomniejszone o spłatę pożyczki/</t>
  </si>
  <si>
    <t>2. Planowane wydatki w 2006r</t>
  </si>
  <si>
    <t>3. Wynik  /deficyt/</t>
  </si>
  <si>
    <t>Pokrycie deficytu:</t>
  </si>
  <si>
    <t>1. Kredytem długoterminowym, w tym:</t>
  </si>
  <si>
    <t>1.1 kredyt na budowe sali sportowo-widowiskowej w I LO w Mławie</t>
  </si>
  <si>
    <t>2. Pożyczką, w tym:</t>
  </si>
  <si>
    <t>2.1.Pożyczka na zadanie: wdrożenie systemu elektronicznej informacji w Powiecie Mławskim</t>
  </si>
  <si>
    <t>2.2.Pożyczka na zadanie: na utworzenie funduszu pożyczkowego i agencji rezwoju lokalnego</t>
  </si>
  <si>
    <t>Przewodniczący Rady</t>
  </si>
  <si>
    <t>Jan Jerzy Wtulich</t>
  </si>
  <si>
    <t>1. Planowane dochody w 2005r</t>
  </si>
  <si>
    <t>2. Planowane wydatki w 2005r</t>
  </si>
  <si>
    <t>1.1.Kredytem na udzielenie poręczenia z tytułu zaciągnięcia kredytu przez  SPZOZ</t>
  </si>
  <si>
    <t>1.2.Kredytem na zakup sprzętu specjalistycznego oraz zagospodarowanie terenu (Dom Pomocy Społecznej w Bogurzynie)</t>
  </si>
  <si>
    <t>2.3. Pożyczką na zadanie: Wymiana stolarki okiennej w budynku  ZS nr 3wraz z przebudową kotłowni węglowej na gazową w Mławie, ul. Piłsudskiego 33</t>
  </si>
  <si>
    <t>2.2.Pożyczką na zadanie: Wymiana stolarki okiennej w budynku  ZS nr 1 w Mławie, ul. Z.Morawskiej 29</t>
  </si>
  <si>
    <t>2.3. Pożyczką na zadanie: Wymiana stolarki okiennej w budynku  LO w Mławie, ul. Wyspiańskiego 1</t>
  </si>
  <si>
    <t>2.4. Pożyczką na zakup ciężkiego samochodu ratowniczo-gaśniczego dla KP PSP w Mławie</t>
  </si>
  <si>
    <t>Zarząd Powiatu Mławskiego</t>
  </si>
  <si>
    <t>1. Włodzimierz Wojnarowski</t>
  </si>
  <si>
    <t>3. Tadeusz Bąk</t>
  </si>
  <si>
    <t>2. Zdzisław Budner</t>
  </si>
  <si>
    <t>4. Jan Salwa</t>
  </si>
  <si>
    <t>5. Tadeusz Stefaniak</t>
  </si>
  <si>
    <t>Przychody i rozchody związane z finansowaniem deficytu budżetowego w 2005r.</t>
  </si>
  <si>
    <t>Przychody i rozchody związane z finansowaniem deficytu budżetowego w 2004r.</t>
  </si>
  <si>
    <t>Załącznik nr .... do Uchwały</t>
  </si>
  <si>
    <t>Załącznik nr  do Uchwały</t>
  </si>
  <si>
    <t>1.1.Budowa Domu Pomocy Społecznej</t>
  </si>
  <si>
    <t>1.2.Kredytem na udzielenie poręczenia z tyt. zaciagniecia kredytu przrz SP ZOZ</t>
  </si>
  <si>
    <t>1.3.Kredytem zaciagnietym na zadanie ,,Adaptacja internatów przy ul.Lelewela"</t>
  </si>
  <si>
    <t>1.4.Kredytem zaciągniętym na zadanie ,,Adaptacja internatów i warsztatów szkolnych"</t>
  </si>
  <si>
    <t>2.3. Pożyczką z WFOŚ i GW na modernizację kotłowni w PUP</t>
  </si>
  <si>
    <t>Przebudowa drogi powiatowej Nr 07169 Nadratowo - Ługi</t>
  </si>
  <si>
    <t>Budowa i modernizacja drogi dojazdowej do gruntów ornych</t>
  </si>
  <si>
    <t>inne-Fund.Ochr.Gruntów Ornych</t>
  </si>
  <si>
    <t xml:space="preserve"> -pożyczka WFOŚ</t>
  </si>
  <si>
    <t>1.Poprawa warunków pracy i nauki w w szkole ZS nr 1   2.Oszczędność kosztów ogrzewania</t>
  </si>
  <si>
    <t>inne</t>
  </si>
  <si>
    <t>inne-dotacja z WFOŚ</t>
  </si>
  <si>
    <t xml:space="preserve"> - śr. własne</t>
  </si>
  <si>
    <t xml:space="preserve"> - pożyczka, kredyt</t>
  </si>
  <si>
    <t>Razem - budżet państwa</t>
  </si>
  <si>
    <t>inne-darowizna z KPPSP</t>
  </si>
  <si>
    <t>inne-MEN</t>
  </si>
  <si>
    <t>Budowa sali gimnastycznej z widownią przy I LO im. S.Wyspiańskiego w Mławie</t>
  </si>
  <si>
    <t>Starostwo Powiatowe w Mławie, Wydział Edukacji i Zdrowia, Wydział Infrastruktury</t>
  </si>
  <si>
    <t>x</t>
  </si>
  <si>
    <t>Rok 2005</t>
  </si>
  <si>
    <t>Rok 2006</t>
  </si>
  <si>
    <t>Rok 2004</t>
  </si>
  <si>
    <t>Plan</t>
  </si>
  <si>
    <t>Wykonanie</t>
  </si>
  <si>
    <t>Budowa parkingu przy Mławskiej Hali Sportowej</t>
  </si>
  <si>
    <t>Zwiekszenie powierzchni parkingów przy Mławskiej Hali Sortowej przez budowę nowego parkingu</t>
  </si>
  <si>
    <t>Poprawa bezpieczeństwa ruchu drogowego oraz bezpieczeństwa samochodów przed uszkodzeniem i kradzieżą podczas masowych imprez w Mławskiej Hali Sportowej</t>
  </si>
  <si>
    <t>Mławska Hala Sportowa</t>
  </si>
  <si>
    <t>Starostwo Powiatowe w Mławie, Wydz. Infrastruktury</t>
  </si>
  <si>
    <t>Wymiana stolarki okiennej i częściowy remont dachu w ZS nr 4</t>
  </si>
  <si>
    <t>ZS nr 4</t>
  </si>
  <si>
    <t>Przebudowa ul. Podmiejskiej w Mławie</t>
  </si>
  <si>
    <t>1.Zmiejszenie uciążliwości transportowej i ekologicznej 2.Poprawa bezpieczeństwa ruchu drogowego</t>
  </si>
  <si>
    <t>PZD w Mławie</t>
  </si>
  <si>
    <t>PZD w Mławie, Gmina Mława</t>
  </si>
  <si>
    <t>Dział klasyfikacji budżetowej - wydatki</t>
  </si>
  <si>
    <t>Zagospodarowanie parku podworskiego w Bogurzynie i adaptacja budynku</t>
  </si>
  <si>
    <t>Renowacja parku podworskiego w Bogurzynie - usunięcie chorych i wycinka zbędnych gałęzi lub drzew oraz adaptacja budynku</t>
  </si>
  <si>
    <t>1.Adaptacja budynku 2.Doprowadzenie parku podworskiego do stanu zgodnego z przeznaczeniem</t>
  </si>
  <si>
    <t>inne źródła - śr.niewygasające</t>
  </si>
  <si>
    <t>inne źródła-śr. niewygasające</t>
  </si>
  <si>
    <t>I LO im. S.Wyspiańskiego</t>
  </si>
  <si>
    <t>1.Poprawa warunków pracy i nauki w w szkole ZS nr 4   2.Oszczedność kosztów ogrzewania  3.Obniżka kosztów utrzymania i ekploatacji budynków ZS nr 4</t>
  </si>
  <si>
    <t>Przewodniczący Rady Powiatu</t>
  </si>
  <si>
    <t xml:space="preserve">        Jan Jerzy Wtulich</t>
  </si>
  <si>
    <t>Załącznik Nr  1 do Uchwały Rady</t>
  </si>
  <si>
    <t>Przebudowa dróg powiatowych Nr 07344 oraz Nr 07376 w miejscowości Konopki</t>
  </si>
  <si>
    <t>Przebudowa dróg powiatowych Nr 07344 oraz Nr 07376 w miejscowości Konopki o łącznej długości 2,100 km</t>
  </si>
  <si>
    <t>.</t>
  </si>
  <si>
    <t>Nr XXX/228/2005/2005 z dnia 27.10.2005r.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</si>
</sst>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mm/dd/yy"/>
    <numFmt numFmtId="170" formatCode="[$€-2]\ #,##0.00_);[Red]\([$€-2]\ #,##0.00\)"/>
  </numFmts>
  <fonts count="16">
    <font>
      <sz val="10"/>
      <name val="Arial CE"/>
      <family val="0"/>
    </font>
    <font>
      <b/>
      <sz val="12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color indexed="12"/>
      <name val="Arial CE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9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7" fontId="7" fillId="0" borderId="2" xfId="0" applyNumberFormat="1" applyFont="1" applyBorder="1" applyAlignment="1">
      <alignment vertical="top" wrapText="1"/>
    </xf>
    <xf numFmtId="167" fontId="7" fillId="0" borderId="3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7" fontId="7" fillId="0" borderId="8" xfId="0" applyNumberFormat="1" applyFont="1" applyBorder="1" applyAlignment="1">
      <alignment vertical="top" wrapText="1"/>
    </xf>
    <xf numFmtId="168" fontId="7" fillId="0" borderId="3" xfId="0" applyNumberFormat="1" applyFont="1" applyBorder="1" applyAlignment="1">
      <alignment vertical="top" wrapText="1"/>
    </xf>
    <xf numFmtId="167" fontId="0" fillId="0" borderId="8" xfId="0" applyNumberFormat="1" applyFont="1" applyBorder="1" applyAlignment="1">
      <alignment vertical="top" wrapText="1"/>
    </xf>
    <xf numFmtId="167" fontId="0" fillId="0" borderId="3" xfId="0" applyNumberFormat="1" applyFont="1" applyBorder="1" applyAlignment="1">
      <alignment vertical="top" wrapText="1"/>
    </xf>
    <xf numFmtId="168" fontId="7" fillId="0" borderId="4" xfId="0" applyNumberFormat="1" applyFont="1" applyBorder="1" applyAlignment="1">
      <alignment vertical="top" wrapText="1"/>
    </xf>
    <xf numFmtId="168" fontId="7" fillId="0" borderId="5" xfId="0" applyNumberFormat="1" applyFont="1" applyBorder="1" applyAlignment="1">
      <alignment vertical="top" wrapText="1"/>
    </xf>
    <xf numFmtId="168" fontId="0" fillId="0" borderId="4" xfId="0" applyNumberFormat="1" applyFont="1" applyBorder="1" applyAlignment="1">
      <alignment vertical="top" wrapText="1"/>
    </xf>
    <xf numFmtId="168" fontId="0" fillId="0" borderId="5" xfId="0" applyNumberFormat="1" applyFont="1" applyBorder="1" applyAlignment="1">
      <alignment vertical="top" wrapText="1"/>
    </xf>
    <xf numFmtId="167" fontId="0" fillId="2" borderId="9" xfId="0" applyNumberFormat="1" applyFont="1" applyFill="1" applyBorder="1" applyAlignment="1">
      <alignment vertical="top" wrapText="1"/>
    </xf>
    <xf numFmtId="168" fontId="7" fillId="0" borderId="6" xfId="0" applyNumberFormat="1" applyFont="1" applyBorder="1" applyAlignment="1">
      <alignment vertical="top" wrapText="1"/>
    </xf>
    <xf numFmtId="168" fontId="7" fillId="0" borderId="10" xfId="0" applyNumberFormat="1" applyFont="1" applyBorder="1" applyAlignment="1">
      <alignment vertical="top" wrapText="1"/>
    </xf>
    <xf numFmtId="168" fontId="7" fillId="0" borderId="7" xfId="0" applyNumberFormat="1" applyFont="1" applyBorder="1" applyAlignment="1">
      <alignment vertical="top" wrapText="1"/>
    </xf>
    <xf numFmtId="167" fontId="0" fillId="0" borderId="2" xfId="0" applyNumberFormat="1" applyFont="1" applyBorder="1" applyAlignment="1">
      <alignment vertical="top" wrapText="1"/>
    </xf>
    <xf numFmtId="168" fontId="0" fillId="0" borderId="6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3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Alignment="1">
      <alignment horizontal="center"/>
    </xf>
    <xf numFmtId="0" fontId="11" fillId="0" borderId="12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13" xfId="0" applyFont="1" applyAlignment="1">
      <alignment horizontal="center"/>
    </xf>
    <xf numFmtId="0" fontId="10" fillId="0" borderId="14" xfId="0" applyFont="1" applyAlignment="1">
      <alignment wrapText="1"/>
    </xf>
    <xf numFmtId="0" fontId="10" fillId="0" borderId="15" xfId="0" applyFont="1" applyAlignment="1">
      <alignment horizontal="center"/>
    </xf>
    <xf numFmtId="4" fontId="11" fillId="0" borderId="13" xfId="0" applyFont="1" applyAlignment="1">
      <alignment horizontal="center"/>
    </xf>
    <xf numFmtId="0" fontId="10" fillId="0" borderId="11" xfId="0" applyFont="1" applyAlignment="1">
      <alignment wrapText="1"/>
    </xf>
    <xf numFmtId="0" fontId="10" fillId="0" borderId="14" xfId="0" applyFont="1" applyAlignment="1">
      <alignment horizontal="center"/>
    </xf>
    <xf numFmtId="4" fontId="11" fillId="0" borderId="11" xfId="0" applyFont="1" applyAlignment="1">
      <alignment horizontal="center"/>
    </xf>
    <xf numFmtId="0" fontId="11" fillId="0" borderId="16" xfId="0" applyFont="1" applyAlignment="1">
      <alignment horizontal="center"/>
    </xf>
    <xf numFmtId="0" fontId="11" fillId="0" borderId="17" xfId="0" applyFont="1" applyAlignment="1">
      <alignment wrapText="1"/>
    </xf>
    <xf numFmtId="0" fontId="11" fillId="0" borderId="18" xfId="0" applyFont="1" applyAlignment="1">
      <alignment horizontal="center"/>
    </xf>
    <xf numFmtId="0" fontId="10" fillId="0" borderId="19" xfId="0" applyFont="1" applyAlignment="1">
      <alignment horizontal="center"/>
    </xf>
    <xf numFmtId="0" fontId="10" fillId="0" borderId="20" xfId="0" applyFont="1" applyAlignment="1">
      <alignment wrapText="1"/>
    </xf>
    <xf numFmtId="0" fontId="10" fillId="0" borderId="21" xfId="0" applyFont="1" applyAlignment="1">
      <alignment horizontal="center"/>
    </xf>
    <xf numFmtId="4" fontId="11" fillId="0" borderId="22" xfId="0" applyFont="1" applyAlignment="1">
      <alignment horizontal="center"/>
    </xf>
    <xf numFmtId="4" fontId="11" fillId="0" borderId="23" xfId="0" applyFont="1" applyAlignment="1">
      <alignment horizontal="center"/>
    </xf>
    <xf numFmtId="0" fontId="11" fillId="0" borderId="0" xfId="0" applyFont="1" applyAlignment="1">
      <alignment wrapText="1"/>
    </xf>
    <xf numFmtId="3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1" fillId="0" borderId="0" xfId="0" applyFont="1" applyAlignment="1">
      <alignment/>
    </xf>
    <xf numFmtId="3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169" fontId="10" fillId="0" borderId="0" xfId="0" applyFont="1" applyAlignment="1">
      <alignment horizontal="left" wrapText="1"/>
    </xf>
    <xf numFmtId="49" fontId="13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24" xfId="0" applyNumberFormat="1" applyFont="1" applyBorder="1" applyAlignment="1">
      <alignment vertical="top" wrapText="1"/>
    </xf>
    <xf numFmtId="167" fontId="7" fillId="0" borderId="25" xfId="0" applyNumberFormat="1" applyFont="1" applyBorder="1" applyAlignment="1">
      <alignment vertical="top" wrapText="1"/>
    </xf>
    <xf numFmtId="167" fontId="7" fillId="0" borderId="26" xfId="0" applyNumberFormat="1" applyFont="1" applyBorder="1" applyAlignment="1">
      <alignment vertical="top" wrapText="1"/>
    </xf>
    <xf numFmtId="167" fontId="7" fillId="0" borderId="27" xfId="0" applyNumberFormat="1" applyFont="1" applyBorder="1" applyAlignment="1">
      <alignment vertical="top" wrapText="1"/>
    </xf>
    <xf numFmtId="168" fontId="7" fillId="0" borderId="9" xfId="0" applyNumberFormat="1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vertical="top" wrapText="1"/>
    </xf>
    <xf numFmtId="167" fontId="7" fillId="0" borderId="5" xfId="0" applyNumberFormat="1" applyFont="1" applyBorder="1" applyAlignment="1">
      <alignment vertical="top" wrapText="1"/>
    </xf>
    <xf numFmtId="167" fontId="7" fillId="0" borderId="6" xfId="0" applyNumberFormat="1" applyFont="1" applyBorder="1" applyAlignment="1">
      <alignment vertical="top" wrapText="1"/>
    </xf>
    <xf numFmtId="167" fontId="0" fillId="0" borderId="4" xfId="0" applyNumberFormat="1" applyFont="1" applyBorder="1" applyAlignment="1">
      <alignment vertical="top" wrapText="1"/>
    </xf>
    <xf numFmtId="167" fontId="0" fillId="0" borderId="5" xfId="0" applyNumberFormat="1" applyFont="1" applyBorder="1" applyAlignment="1">
      <alignment vertical="top" wrapText="1"/>
    </xf>
    <xf numFmtId="167" fontId="0" fillId="0" borderId="6" xfId="0" applyNumberFormat="1" applyFont="1" applyBorder="1" applyAlignment="1">
      <alignment vertical="top" wrapText="1"/>
    </xf>
    <xf numFmtId="168" fontId="7" fillId="0" borderId="8" xfId="0" applyNumberFormat="1" applyFont="1" applyBorder="1" applyAlignment="1">
      <alignment vertical="top" wrapText="1"/>
    </xf>
    <xf numFmtId="168" fontId="0" fillId="0" borderId="3" xfId="0" applyNumberFormat="1" applyFont="1" applyBorder="1" applyAlignment="1">
      <alignment vertical="top" wrapText="1"/>
    </xf>
    <xf numFmtId="168" fontId="7" fillId="0" borderId="2" xfId="0" applyNumberFormat="1" applyFont="1" applyBorder="1" applyAlignment="1">
      <alignment vertical="top" wrapText="1"/>
    </xf>
    <xf numFmtId="168" fontId="0" fillId="0" borderId="8" xfId="0" applyNumberFormat="1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Font="1" applyBorder="1" applyAlignment="1">
      <alignment horizontal="center" vertical="top" wrapText="1"/>
    </xf>
    <xf numFmtId="168" fontId="0" fillId="0" borderId="3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NumberFormat="1" applyFont="1" applyBorder="1" applyAlignment="1">
      <alignment vertical="top" wrapText="1"/>
    </xf>
    <xf numFmtId="0" fontId="0" fillId="0" borderId="28" xfId="0" applyNumberFormat="1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168" fontId="8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2" fontId="14" fillId="0" borderId="37" xfId="0" applyNumberFormat="1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167" fontId="0" fillId="0" borderId="9" xfId="0" applyNumberFormat="1" applyFont="1" applyFill="1" applyBorder="1" applyAlignment="1">
      <alignment vertical="top"/>
    </xf>
    <xf numFmtId="167" fontId="0" fillId="0" borderId="44" xfId="0" applyNumberFormat="1" applyFont="1" applyFill="1" applyBorder="1" applyAlignment="1">
      <alignment vertical="top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33" xfId="0" applyFont="1" applyBorder="1" applyAlignment="1">
      <alignment vertical="top"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11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9"/>
  <sheetViews>
    <sheetView tabSelected="1" view="pageBreakPreview" zoomScale="75" zoomScaleNormal="75" zoomScaleSheetLayoutView="75" workbookViewId="0" topLeftCell="E1">
      <selection activeCell="B4" sqref="B4:M4"/>
    </sheetView>
  </sheetViews>
  <sheetFormatPr defaultColWidth="9.00390625" defaultRowHeight="12.75"/>
  <cols>
    <col min="1" max="1" width="4.625" style="58" customWidth="1"/>
    <col min="2" max="2" width="32.25390625" style="57" customWidth="1"/>
    <col min="3" max="3" width="27.125" style="57" customWidth="1"/>
    <col min="4" max="4" width="8.625" style="57" customWidth="1"/>
    <col min="5" max="5" width="24.00390625" style="57" customWidth="1"/>
    <col min="6" max="6" width="14.125" style="57" customWidth="1"/>
    <col min="7" max="7" width="11.375" style="57" customWidth="1"/>
    <col min="8" max="8" width="16.25390625" style="57" customWidth="1"/>
    <col min="9" max="9" width="9.125" style="57" customWidth="1"/>
    <col min="10" max="10" width="11.00390625" style="57" customWidth="1"/>
    <col min="11" max="11" width="9.75390625" style="56" customWidth="1"/>
    <col min="12" max="12" width="9.375" style="57" customWidth="1"/>
    <col min="13" max="13" width="9.25390625" style="57" customWidth="1"/>
    <col min="14" max="14" width="10.25390625" style="108" customWidth="1"/>
    <col min="15" max="16384" width="9.125" style="57" customWidth="1"/>
  </cols>
  <sheetData>
    <row r="1" spans="1:10" ht="12.75">
      <c r="A1" s="54"/>
      <c r="B1" s="55"/>
      <c r="C1" s="55"/>
      <c r="D1" s="55"/>
      <c r="E1" s="55"/>
      <c r="F1" s="55"/>
      <c r="G1" s="55"/>
      <c r="H1" s="55"/>
      <c r="I1" s="55"/>
      <c r="J1" s="26" t="s">
        <v>347</v>
      </c>
    </row>
    <row r="2" ht="12.75">
      <c r="J2" s="26" t="s">
        <v>241</v>
      </c>
    </row>
    <row r="3" ht="12.75">
      <c r="J3" s="26" t="s">
        <v>351</v>
      </c>
    </row>
    <row r="4" spans="2:13" ht="25.5" customHeight="1">
      <c r="B4" s="192" t="s">
        <v>259</v>
      </c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3"/>
    </row>
    <row r="5" spans="2:13" ht="24" customHeight="1" thickBot="1">
      <c r="B5" s="194" t="s">
        <v>195</v>
      </c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4" ht="29.25" customHeight="1" thickBot="1">
      <c r="A6" s="190" t="s">
        <v>242</v>
      </c>
      <c r="B6" s="196" t="s">
        <v>1</v>
      </c>
      <c r="C6" s="196" t="s">
        <v>206</v>
      </c>
      <c r="D6" s="199" t="s">
        <v>184</v>
      </c>
      <c r="E6" s="196" t="s">
        <v>2</v>
      </c>
      <c r="F6" s="199" t="s">
        <v>183</v>
      </c>
      <c r="G6" s="196" t="s">
        <v>3</v>
      </c>
      <c r="H6" s="196" t="s">
        <v>13</v>
      </c>
      <c r="I6" s="202" t="s">
        <v>197</v>
      </c>
      <c r="J6" s="203"/>
      <c r="K6" s="203"/>
      <c r="L6" s="203"/>
      <c r="M6" s="204"/>
      <c r="N6" s="165" t="s">
        <v>337</v>
      </c>
    </row>
    <row r="7" spans="1:14" ht="21" customHeight="1" thickBot="1">
      <c r="A7" s="153"/>
      <c r="B7" s="197"/>
      <c r="C7" s="197"/>
      <c r="D7" s="200"/>
      <c r="E7" s="197"/>
      <c r="F7" s="200"/>
      <c r="G7" s="197"/>
      <c r="H7" s="197"/>
      <c r="I7" s="202" t="s">
        <v>323</v>
      </c>
      <c r="J7" s="204"/>
      <c r="K7" s="206" t="s">
        <v>321</v>
      </c>
      <c r="L7" s="208" t="s">
        <v>322</v>
      </c>
      <c r="M7" s="210" t="s">
        <v>9</v>
      </c>
      <c r="N7" s="166"/>
    </row>
    <row r="8" spans="1:14" s="59" customFormat="1" ht="24" customHeight="1" thickBot="1">
      <c r="A8" s="191"/>
      <c r="B8" s="198"/>
      <c r="C8" s="198"/>
      <c r="D8" s="201"/>
      <c r="E8" s="198"/>
      <c r="F8" s="201"/>
      <c r="G8" s="198"/>
      <c r="H8" s="198"/>
      <c r="I8" s="121" t="s">
        <v>324</v>
      </c>
      <c r="J8" s="122" t="s">
        <v>325</v>
      </c>
      <c r="K8" s="207"/>
      <c r="L8" s="209"/>
      <c r="M8" s="211"/>
      <c r="N8" s="167"/>
    </row>
    <row r="9" spans="1:14" s="60" customFormat="1" ht="25.5" customHeight="1">
      <c r="A9" s="152">
        <v>1</v>
      </c>
      <c r="B9" s="155" t="s">
        <v>214</v>
      </c>
      <c r="C9" s="155" t="s">
        <v>214</v>
      </c>
      <c r="D9" s="168" t="s">
        <v>6</v>
      </c>
      <c r="E9" s="155" t="s">
        <v>213</v>
      </c>
      <c r="F9" s="168" t="s">
        <v>319</v>
      </c>
      <c r="G9" s="159"/>
      <c r="H9" s="34" t="s">
        <v>118</v>
      </c>
      <c r="I9" s="129">
        <v>0</v>
      </c>
      <c r="J9" s="123">
        <v>0</v>
      </c>
      <c r="K9" s="44">
        <v>280</v>
      </c>
      <c r="L9" s="40">
        <v>0</v>
      </c>
      <c r="M9" s="104">
        <f>SUM(J9:L9)</f>
        <v>280</v>
      </c>
      <c r="N9" s="114">
        <v>801</v>
      </c>
    </row>
    <row r="10" spans="1:14" s="60" customFormat="1" ht="25.5" customHeight="1">
      <c r="A10" s="153"/>
      <c r="B10" s="156"/>
      <c r="C10" s="156"/>
      <c r="D10" s="169"/>
      <c r="E10" s="156"/>
      <c r="F10" s="169"/>
      <c r="G10" s="161"/>
      <c r="H10" s="35" t="s">
        <v>252</v>
      </c>
      <c r="I10" s="41"/>
      <c r="J10" s="124"/>
      <c r="K10" s="45"/>
      <c r="L10" s="33"/>
      <c r="M10" s="105" t="s">
        <v>180</v>
      </c>
      <c r="N10" s="109" t="s">
        <v>320</v>
      </c>
    </row>
    <row r="11" spans="1:14" s="60" customFormat="1" ht="25.5" customHeight="1">
      <c r="A11" s="153"/>
      <c r="B11" s="156"/>
      <c r="C11" s="156"/>
      <c r="D11" s="169"/>
      <c r="E11" s="156"/>
      <c r="F11" s="169"/>
      <c r="G11" s="161"/>
      <c r="H11" s="35" t="s">
        <v>253</v>
      </c>
      <c r="I11" s="41">
        <v>0</v>
      </c>
      <c r="J11" s="45">
        <f>J9-J12</f>
        <v>0</v>
      </c>
      <c r="K11" s="45">
        <f>K9-K12</f>
        <v>28</v>
      </c>
      <c r="L11" s="41">
        <f>L9-L12</f>
        <v>0</v>
      </c>
      <c r="M11" s="105">
        <f aca="true" t="shared" si="0" ref="M11:M16">SUM(J11:L11)</f>
        <v>28</v>
      </c>
      <c r="N11" s="109">
        <v>801</v>
      </c>
    </row>
    <row r="12" spans="1:14" s="60" customFormat="1" ht="25.5" customHeight="1">
      <c r="A12" s="153"/>
      <c r="B12" s="156"/>
      <c r="C12" s="156"/>
      <c r="D12" s="169"/>
      <c r="E12" s="156"/>
      <c r="F12" s="169"/>
      <c r="G12" s="161"/>
      <c r="H12" s="39" t="s">
        <v>309</v>
      </c>
      <c r="I12" s="130">
        <v>0</v>
      </c>
      <c r="J12" s="124">
        <v>0</v>
      </c>
      <c r="K12" s="45">
        <v>252</v>
      </c>
      <c r="L12" s="33">
        <v>0</v>
      </c>
      <c r="M12" s="105">
        <f t="shared" si="0"/>
        <v>252</v>
      </c>
      <c r="N12" s="109">
        <v>801</v>
      </c>
    </row>
    <row r="13" spans="1:14" s="60" customFormat="1" ht="25.5" customHeight="1">
      <c r="A13" s="153"/>
      <c r="B13" s="156"/>
      <c r="C13" s="156"/>
      <c r="D13" s="170"/>
      <c r="E13" s="156"/>
      <c r="F13" s="170"/>
      <c r="G13" s="161"/>
      <c r="H13" s="35" t="s">
        <v>199</v>
      </c>
      <c r="I13" s="41">
        <v>0</v>
      </c>
      <c r="J13" s="124">
        <v>0</v>
      </c>
      <c r="K13" s="45">
        <v>0</v>
      </c>
      <c r="L13" s="33">
        <v>0</v>
      </c>
      <c r="M13" s="105">
        <f t="shared" si="0"/>
        <v>0</v>
      </c>
      <c r="N13" s="109" t="s">
        <v>320</v>
      </c>
    </row>
    <row r="14" spans="1:14" s="60" customFormat="1" ht="25.5" customHeight="1">
      <c r="A14" s="153"/>
      <c r="B14" s="156"/>
      <c r="C14" s="156"/>
      <c r="D14" s="170"/>
      <c r="E14" s="156"/>
      <c r="F14" s="170"/>
      <c r="G14" s="161"/>
      <c r="H14" s="35" t="s">
        <v>200</v>
      </c>
      <c r="I14" s="41">
        <v>0</v>
      </c>
      <c r="J14" s="124">
        <v>0</v>
      </c>
      <c r="K14" s="45">
        <v>0</v>
      </c>
      <c r="L14" s="33">
        <v>0</v>
      </c>
      <c r="M14" s="105">
        <f t="shared" si="0"/>
        <v>0</v>
      </c>
      <c r="N14" s="109" t="s">
        <v>320</v>
      </c>
    </row>
    <row r="15" spans="1:14" s="60" customFormat="1" ht="25.5" customHeight="1">
      <c r="A15" s="153"/>
      <c r="B15" s="156"/>
      <c r="C15" s="156"/>
      <c r="D15" s="170"/>
      <c r="E15" s="156"/>
      <c r="F15" s="170"/>
      <c r="G15" s="161"/>
      <c r="H15" s="35" t="s">
        <v>201</v>
      </c>
      <c r="I15" s="41">
        <v>0</v>
      </c>
      <c r="J15" s="124">
        <v>0</v>
      </c>
      <c r="K15" s="45">
        <v>0</v>
      </c>
      <c r="L15" s="33">
        <v>0</v>
      </c>
      <c r="M15" s="105">
        <f t="shared" si="0"/>
        <v>0</v>
      </c>
      <c r="N15" s="109" t="s">
        <v>320</v>
      </c>
    </row>
    <row r="16" spans="1:14" s="60" customFormat="1" ht="29.25" customHeight="1" thickBot="1">
      <c r="A16" s="153"/>
      <c r="B16" s="156"/>
      <c r="C16" s="156"/>
      <c r="D16" s="170"/>
      <c r="E16" s="156"/>
      <c r="F16" s="170"/>
      <c r="G16" s="161"/>
      <c r="H16" s="36" t="s">
        <v>198</v>
      </c>
      <c r="I16" s="131">
        <v>0</v>
      </c>
      <c r="J16" s="125">
        <v>0</v>
      </c>
      <c r="K16" s="49">
        <v>0</v>
      </c>
      <c r="L16" s="32">
        <v>0</v>
      </c>
      <c r="M16" s="106">
        <f t="shared" si="0"/>
        <v>0</v>
      </c>
      <c r="N16" s="115" t="s">
        <v>320</v>
      </c>
    </row>
    <row r="17" spans="1:14" s="60" customFormat="1" ht="25.5" customHeight="1" thickBot="1">
      <c r="A17" s="154"/>
      <c r="B17" s="144"/>
      <c r="C17" s="144"/>
      <c r="D17" s="164"/>
      <c r="E17" s="144"/>
      <c r="F17" s="164"/>
      <c r="G17" s="162"/>
      <c r="H17" s="37" t="s">
        <v>9</v>
      </c>
      <c r="I17" s="50">
        <v>0</v>
      </c>
      <c r="J17" s="51">
        <f>SUM(J13:J16)+J9</f>
        <v>0</v>
      </c>
      <c r="K17" s="51">
        <f>SUM(K13:K16)+K9</f>
        <v>280</v>
      </c>
      <c r="L17" s="50">
        <f>SUM(L13:L16)+L9</f>
        <v>0</v>
      </c>
      <c r="M17" s="107">
        <f>SUM(M13:M16)+M9</f>
        <v>280</v>
      </c>
      <c r="N17" s="116" t="s">
        <v>320</v>
      </c>
    </row>
    <row r="18" spans="1:14" s="60" customFormat="1" ht="25.5" customHeight="1">
      <c r="A18" s="152">
        <v>2</v>
      </c>
      <c r="B18" s="155" t="s">
        <v>215</v>
      </c>
      <c r="C18" s="155" t="s">
        <v>215</v>
      </c>
      <c r="D18" s="168" t="s">
        <v>6</v>
      </c>
      <c r="E18" s="155" t="s">
        <v>310</v>
      </c>
      <c r="F18" s="168" t="s">
        <v>319</v>
      </c>
      <c r="G18" s="159"/>
      <c r="H18" s="34" t="s">
        <v>118</v>
      </c>
      <c r="I18" s="129">
        <v>0</v>
      </c>
      <c r="J18" s="123">
        <v>0</v>
      </c>
      <c r="K18" s="44">
        <v>194</v>
      </c>
      <c r="L18" s="40">
        <v>0</v>
      </c>
      <c r="M18" s="104">
        <f>SUM(J18:L18)</f>
        <v>194</v>
      </c>
      <c r="N18" s="114">
        <v>801</v>
      </c>
    </row>
    <row r="19" spans="1:14" s="60" customFormat="1" ht="25.5" customHeight="1">
      <c r="A19" s="153"/>
      <c r="B19" s="156"/>
      <c r="C19" s="156"/>
      <c r="D19" s="169"/>
      <c r="E19" s="156"/>
      <c r="F19" s="169"/>
      <c r="G19" s="161"/>
      <c r="H19" s="35" t="s">
        <v>252</v>
      </c>
      <c r="I19" s="41"/>
      <c r="J19" s="124"/>
      <c r="K19" s="45"/>
      <c r="L19" s="33"/>
      <c r="M19" s="105" t="s">
        <v>180</v>
      </c>
      <c r="N19" s="109" t="s">
        <v>320</v>
      </c>
    </row>
    <row r="20" spans="1:14" s="60" customFormat="1" ht="25.5" customHeight="1">
      <c r="A20" s="153"/>
      <c r="B20" s="156"/>
      <c r="C20" s="156"/>
      <c r="D20" s="169"/>
      <c r="E20" s="156"/>
      <c r="F20" s="169"/>
      <c r="G20" s="161"/>
      <c r="H20" s="35" t="s">
        <v>253</v>
      </c>
      <c r="I20" s="41">
        <v>0</v>
      </c>
      <c r="J20" s="45">
        <f>J18-J21</f>
        <v>0</v>
      </c>
      <c r="K20" s="45">
        <f>K18-K21</f>
        <v>19.400000000000006</v>
      </c>
      <c r="L20" s="41">
        <f>L18-L21</f>
        <v>0</v>
      </c>
      <c r="M20" s="105">
        <f aca="true" t="shared" si="1" ref="M20:M25">SUM(J20:L20)</f>
        <v>19.400000000000006</v>
      </c>
      <c r="N20" s="109">
        <v>801</v>
      </c>
    </row>
    <row r="21" spans="1:14" s="60" customFormat="1" ht="25.5" customHeight="1">
      <c r="A21" s="153"/>
      <c r="B21" s="156"/>
      <c r="C21" s="156"/>
      <c r="D21" s="169"/>
      <c r="E21" s="156"/>
      <c r="F21" s="169"/>
      <c r="G21" s="161"/>
      <c r="H21" s="39" t="s">
        <v>309</v>
      </c>
      <c r="I21" s="130">
        <v>0</v>
      </c>
      <c r="J21" s="124">
        <v>0</v>
      </c>
      <c r="K21" s="45">
        <v>174.6</v>
      </c>
      <c r="L21" s="33">
        <v>0</v>
      </c>
      <c r="M21" s="105">
        <f t="shared" si="1"/>
        <v>174.6</v>
      </c>
      <c r="N21" s="109">
        <v>801</v>
      </c>
    </row>
    <row r="22" spans="1:14" s="60" customFormat="1" ht="25.5" customHeight="1">
      <c r="A22" s="153"/>
      <c r="B22" s="156"/>
      <c r="C22" s="156"/>
      <c r="D22" s="170"/>
      <c r="E22" s="156"/>
      <c r="F22" s="170"/>
      <c r="G22" s="161"/>
      <c r="H22" s="35" t="s">
        <v>199</v>
      </c>
      <c r="I22" s="41">
        <v>0</v>
      </c>
      <c r="J22" s="124">
        <v>0</v>
      </c>
      <c r="K22" s="45">
        <v>0</v>
      </c>
      <c r="L22" s="33">
        <v>0</v>
      </c>
      <c r="M22" s="105">
        <f t="shared" si="1"/>
        <v>0</v>
      </c>
      <c r="N22" s="109" t="s">
        <v>320</v>
      </c>
    </row>
    <row r="23" spans="1:14" s="60" customFormat="1" ht="25.5" customHeight="1">
      <c r="A23" s="153"/>
      <c r="B23" s="156"/>
      <c r="C23" s="156"/>
      <c r="D23" s="170"/>
      <c r="E23" s="156"/>
      <c r="F23" s="170"/>
      <c r="G23" s="161"/>
      <c r="H23" s="35" t="s">
        <v>200</v>
      </c>
      <c r="I23" s="41">
        <v>0</v>
      </c>
      <c r="J23" s="124">
        <v>0</v>
      </c>
      <c r="K23" s="45">
        <v>0</v>
      </c>
      <c r="L23" s="33">
        <v>0</v>
      </c>
      <c r="M23" s="105">
        <f t="shared" si="1"/>
        <v>0</v>
      </c>
      <c r="N23" s="109" t="s">
        <v>320</v>
      </c>
    </row>
    <row r="24" spans="1:14" s="60" customFormat="1" ht="25.5" customHeight="1">
      <c r="A24" s="153"/>
      <c r="B24" s="156"/>
      <c r="C24" s="156"/>
      <c r="D24" s="170"/>
      <c r="E24" s="156"/>
      <c r="F24" s="170"/>
      <c r="G24" s="161"/>
      <c r="H24" s="35" t="s">
        <v>201</v>
      </c>
      <c r="I24" s="41">
        <v>0</v>
      </c>
      <c r="J24" s="124">
        <v>0</v>
      </c>
      <c r="K24" s="45">
        <v>0</v>
      </c>
      <c r="L24" s="33">
        <v>0</v>
      </c>
      <c r="M24" s="105">
        <f t="shared" si="1"/>
        <v>0</v>
      </c>
      <c r="N24" s="109" t="s">
        <v>320</v>
      </c>
    </row>
    <row r="25" spans="1:14" s="60" customFormat="1" ht="25.5" customHeight="1" thickBot="1">
      <c r="A25" s="153"/>
      <c r="B25" s="156"/>
      <c r="C25" s="156"/>
      <c r="D25" s="170"/>
      <c r="E25" s="156"/>
      <c r="F25" s="170"/>
      <c r="G25" s="161"/>
      <c r="H25" s="36" t="s">
        <v>198</v>
      </c>
      <c r="I25" s="131">
        <v>0</v>
      </c>
      <c r="J25" s="125">
        <v>0</v>
      </c>
      <c r="K25" s="49">
        <v>0</v>
      </c>
      <c r="L25" s="32">
        <v>0</v>
      </c>
      <c r="M25" s="106">
        <f t="shared" si="1"/>
        <v>0</v>
      </c>
      <c r="N25" s="115" t="s">
        <v>320</v>
      </c>
    </row>
    <row r="26" spans="1:14" s="60" customFormat="1" ht="25.5" customHeight="1" thickBot="1">
      <c r="A26" s="154"/>
      <c r="B26" s="144"/>
      <c r="C26" s="144"/>
      <c r="D26" s="164"/>
      <c r="E26" s="144"/>
      <c r="F26" s="164"/>
      <c r="G26" s="162"/>
      <c r="H26" s="37" t="s">
        <v>9</v>
      </c>
      <c r="I26" s="50">
        <v>0</v>
      </c>
      <c r="J26" s="51">
        <f>SUM(J22:J25)+J18</f>
        <v>0</v>
      </c>
      <c r="K26" s="51">
        <f>SUM(K22:K25)+K18</f>
        <v>194</v>
      </c>
      <c r="L26" s="50">
        <f>SUM(L22:L25)+L18</f>
        <v>0</v>
      </c>
      <c r="M26" s="107">
        <f>SUM(M22:M25)+M18</f>
        <v>194</v>
      </c>
      <c r="N26" s="116" t="s">
        <v>320</v>
      </c>
    </row>
    <row r="27" spans="1:14" s="60" customFormat="1" ht="25.5" customHeight="1">
      <c r="A27" s="152">
        <v>3</v>
      </c>
      <c r="B27" s="155" t="s">
        <v>216</v>
      </c>
      <c r="C27" s="155" t="s">
        <v>216</v>
      </c>
      <c r="D27" s="168" t="s">
        <v>6</v>
      </c>
      <c r="E27" s="155" t="s">
        <v>219</v>
      </c>
      <c r="F27" s="168" t="s">
        <v>319</v>
      </c>
      <c r="G27" s="159"/>
      <c r="H27" s="34" t="s">
        <v>118</v>
      </c>
      <c r="I27" s="129">
        <v>0</v>
      </c>
      <c r="J27" s="123">
        <v>0</v>
      </c>
      <c r="K27" s="44">
        <v>281</v>
      </c>
      <c r="L27" s="40">
        <v>0</v>
      </c>
      <c r="M27" s="104">
        <f>SUM(J27:L27)</f>
        <v>281</v>
      </c>
      <c r="N27" s="114">
        <v>801</v>
      </c>
    </row>
    <row r="28" spans="1:14" s="60" customFormat="1" ht="25.5" customHeight="1">
      <c r="A28" s="153"/>
      <c r="B28" s="156"/>
      <c r="C28" s="156"/>
      <c r="D28" s="169"/>
      <c r="E28" s="156"/>
      <c r="F28" s="169"/>
      <c r="G28" s="161"/>
      <c r="H28" s="35" t="s">
        <v>252</v>
      </c>
      <c r="I28" s="41"/>
      <c r="J28" s="124"/>
      <c r="K28" s="45"/>
      <c r="L28" s="33"/>
      <c r="M28" s="105" t="s">
        <v>180</v>
      </c>
      <c r="N28" s="109"/>
    </row>
    <row r="29" spans="1:14" s="60" customFormat="1" ht="25.5" customHeight="1">
      <c r="A29" s="153"/>
      <c r="B29" s="156"/>
      <c r="C29" s="156"/>
      <c r="D29" s="169"/>
      <c r="E29" s="156"/>
      <c r="F29" s="169"/>
      <c r="G29" s="161"/>
      <c r="H29" s="35" t="s">
        <v>253</v>
      </c>
      <c r="I29" s="41">
        <v>0</v>
      </c>
      <c r="J29" s="45">
        <f>J27-J30</f>
        <v>0</v>
      </c>
      <c r="K29" s="45">
        <f>K27-K30</f>
        <v>28.099999999999994</v>
      </c>
      <c r="L29" s="41">
        <f>L27-L30</f>
        <v>0</v>
      </c>
      <c r="M29" s="105">
        <f aca="true" t="shared" si="2" ref="M29:M34">SUM(J29:L29)</f>
        <v>28.099999999999994</v>
      </c>
      <c r="N29" s="109">
        <v>801</v>
      </c>
    </row>
    <row r="30" spans="1:14" s="60" customFormat="1" ht="25.5" customHeight="1">
      <c r="A30" s="153"/>
      <c r="B30" s="156"/>
      <c r="C30" s="156"/>
      <c r="D30" s="169"/>
      <c r="E30" s="156"/>
      <c r="F30" s="169"/>
      <c r="G30" s="161"/>
      <c r="H30" s="39" t="s">
        <v>309</v>
      </c>
      <c r="I30" s="130">
        <v>0</v>
      </c>
      <c r="J30" s="124">
        <v>0</v>
      </c>
      <c r="K30" s="45">
        <v>252.9</v>
      </c>
      <c r="L30" s="33">
        <v>0</v>
      </c>
      <c r="M30" s="105">
        <f t="shared" si="2"/>
        <v>252.9</v>
      </c>
      <c r="N30" s="109">
        <v>801</v>
      </c>
    </row>
    <row r="31" spans="1:14" s="60" customFormat="1" ht="25.5" customHeight="1">
      <c r="A31" s="153"/>
      <c r="B31" s="156"/>
      <c r="C31" s="156"/>
      <c r="D31" s="170"/>
      <c r="E31" s="156"/>
      <c r="F31" s="170"/>
      <c r="G31" s="161"/>
      <c r="H31" s="35" t="s">
        <v>199</v>
      </c>
      <c r="I31" s="41">
        <v>0</v>
      </c>
      <c r="J31" s="124">
        <v>0</v>
      </c>
      <c r="K31" s="45">
        <v>0</v>
      </c>
      <c r="L31" s="33">
        <v>0</v>
      </c>
      <c r="M31" s="105">
        <f t="shared" si="2"/>
        <v>0</v>
      </c>
      <c r="N31" s="109" t="s">
        <v>320</v>
      </c>
    </row>
    <row r="32" spans="1:14" s="60" customFormat="1" ht="25.5" customHeight="1">
      <c r="A32" s="153"/>
      <c r="B32" s="156"/>
      <c r="C32" s="156"/>
      <c r="D32" s="170"/>
      <c r="E32" s="156"/>
      <c r="F32" s="170"/>
      <c r="G32" s="161"/>
      <c r="H32" s="35" t="s">
        <v>200</v>
      </c>
      <c r="I32" s="41">
        <v>0</v>
      </c>
      <c r="J32" s="124">
        <v>0</v>
      </c>
      <c r="K32" s="45">
        <v>0</v>
      </c>
      <c r="L32" s="33">
        <v>0</v>
      </c>
      <c r="M32" s="105">
        <f t="shared" si="2"/>
        <v>0</v>
      </c>
      <c r="N32" s="109" t="s">
        <v>320</v>
      </c>
    </row>
    <row r="33" spans="1:14" s="60" customFormat="1" ht="25.5" customHeight="1">
      <c r="A33" s="153"/>
      <c r="B33" s="156"/>
      <c r="C33" s="156"/>
      <c r="D33" s="170"/>
      <c r="E33" s="156"/>
      <c r="F33" s="170"/>
      <c r="G33" s="161"/>
      <c r="H33" s="35" t="s">
        <v>201</v>
      </c>
      <c r="I33" s="41">
        <v>0</v>
      </c>
      <c r="J33" s="124">
        <v>0</v>
      </c>
      <c r="K33" s="45">
        <v>0</v>
      </c>
      <c r="L33" s="33">
        <v>0</v>
      </c>
      <c r="M33" s="105">
        <f t="shared" si="2"/>
        <v>0</v>
      </c>
      <c r="N33" s="109" t="s">
        <v>320</v>
      </c>
    </row>
    <row r="34" spans="1:14" s="60" customFormat="1" ht="25.5" customHeight="1" thickBot="1">
      <c r="A34" s="153"/>
      <c r="B34" s="156"/>
      <c r="C34" s="156"/>
      <c r="D34" s="170"/>
      <c r="E34" s="156"/>
      <c r="F34" s="170"/>
      <c r="G34" s="161"/>
      <c r="H34" s="36" t="s">
        <v>198</v>
      </c>
      <c r="I34" s="131">
        <v>0</v>
      </c>
      <c r="J34" s="125">
        <v>0</v>
      </c>
      <c r="K34" s="49">
        <v>0</v>
      </c>
      <c r="L34" s="32">
        <v>0</v>
      </c>
      <c r="M34" s="106">
        <f t="shared" si="2"/>
        <v>0</v>
      </c>
      <c r="N34" s="115" t="s">
        <v>320</v>
      </c>
    </row>
    <row r="35" spans="1:14" s="60" customFormat="1" ht="25.5" customHeight="1" thickBot="1">
      <c r="A35" s="154"/>
      <c r="B35" s="144"/>
      <c r="C35" s="144"/>
      <c r="D35" s="164"/>
      <c r="E35" s="144"/>
      <c r="F35" s="164"/>
      <c r="G35" s="162"/>
      <c r="H35" s="37" t="s">
        <v>9</v>
      </c>
      <c r="I35" s="50">
        <v>0</v>
      </c>
      <c r="J35" s="51">
        <f>SUM(J31:J34)+J27</f>
        <v>0</v>
      </c>
      <c r="K35" s="51">
        <f>SUM(K31:K34)+K27</f>
        <v>281</v>
      </c>
      <c r="L35" s="50">
        <f>SUM(L31:L34)+L27</f>
        <v>0</v>
      </c>
      <c r="M35" s="107">
        <f>SUM(M31:M34)+M27</f>
        <v>281</v>
      </c>
      <c r="N35" s="116" t="s">
        <v>320</v>
      </c>
    </row>
    <row r="36" spans="1:14" s="60" customFormat="1" ht="25.5" customHeight="1">
      <c r="A36" s="152">
        <v>4</v>
      </c>
      <c r="B36" s="155" t="s">
        <v>217</v>
      </c>
      <c r="C36" s="155" t="s">
        <v>217</v>
      </c>
      <c r="D36" s="168" t="s">
        <v>6</v>
      </c>
      <c r="E36" s="155" t="s">
        <v>218</v>
      </c>
      <c r="F36" s="168" t="s">
        <v>319</v>
      </c>
      <c r="G36" s="159"/>
      <c r="H36" s="34" t="s">
        <v>118</v>
      </c>
      <c r="I36" s="129">
        <v>0</v>
      </c>
      <c r="J36" s="123">
        <v>0</v>
      </c>
      <c r="K36" s="46">
        <v>0</v>
      </c>
      <c r="L36" s="40">
        <v>56</v>
      </c>
      <c r="M36" s="104">
        <f>SUM(J36:L36)</f>
        <v>56</v>
      </c>
      <c r="N36" s="114">
        <v>801</v>
      </c>
    </row>
    <row r="37" spans="1:14" s="60" customFormat="1" ht="25.5" customHeight="1">
      <c r="A37" s="153"/>
      <c r="B37" s="156"/>
      <c r="C37" s="156"/>
      <c r="D37" s="169"/>
      <c r="E37" s="156"/>
      <c r="F37" s="169"/>
      <c r="G37" s="161"/>
      <c r="H37" s="35" t="s">
        <v>252</v>
      </c>
      <c r="I37" s="41" t="s">
        <v>180</v>
      </c>
      <c r="J37" s="124"/>
      <c r="K37" s="45"/>
      <c r="L37" s="33"/>
      <c r="M37" s="105" t="s">
        <v>180</v>
      </c>
      <c r="N37" s="109" t="s">
        <v>320</v>
      </c>
    </row>
    <row r="38" spans="1:14" s="60" customFormat="1" ht="25.5" customHeight="1">
      <c r="A38" s="153"/>
      <c r="B38" s="156"/>
      <c r="C38" s="156"/>
      <c r="D38" s="169"/>
      <c r="E38" s="156"/>
      <c r="F38" s="169"/>
      <c r="G38" s="161"/>
      <c r="H38" s="35" t="s">
        <v>253</v>
      </c>
      <c r="I38" s="41">
        <v>0</v>
      </c>
      <c r="J38" s="45">
        <f>J36-J39</f>
        <v>0</v>
      </c>
      <c r="K38" s="45">
        <f>K36-K39</f>
        <v>0</v>
      </c>
      <c r="L38" s="41">
        <f>L36-L39</f>
        <v>56</v>
      </c>
      <c r="M38" s="105">
        <f aca="true" t="shared" si="3" ref="M38:M43">SUM(J38:L38)</f>
        <v>56</v>
      </c>
      <c r="N38" s="109">
        <v>801</v>
      </c>
    </row>
    <row r="39" spans="1:14" s="60" customFormat="1" ht="25.5" customHeight="1">
      <c r="A39" s="153"/>
      <c r="B39" s="156"/>
      <c r="C39" s="156"/>
      <c r="D39" s="169"/>
      <c r="E39" s="156"/>
      <c r="F39" s="169"/>
      <c r="G39" s="161"/>
      <c r="H39" s="39" t="s">
        <v>254</v>
      </c>
      <c r="I39" s="130">
        <v>0</v>
      </c>
      <c r="J39" s="124">
        <v>0</v>
      </c>
      <c r="K39" s="45">
        <v>0</v>
      </c>
      <c r="L39" s="33">
        <v>0</v>
      </c>
      <c r="M39" s="105">
        <f t="shared" si="3"/>
        <v>0</v>
      </c>
      <c r="N39" s="109" t="s">
        <v>320</v>
      </c>
    </row>
    <row r="40" spans="1:14" s="60" customFormat="1" ht="25.5" customHeight="1">
      <c r="A40" s="153"/>
      <c r="B40" s="156"/>
      <c r="C40" s="156"/>
      <c r="D40" s="170"/>
      <c r="E40" s="156"/>
      <c r="F40" s="170"/>
      <c r="G40" s="161"/>
      <c r="H40" s="35" t="s">
        <v>199</v>
      </c>
      <c r="I40" s="41">
        <v>0</v>
      </c>
      <c r="J40" s="124">
        <v>0</v>
      </c>
      <c r="K40" s="45">
        <v>0</v>
      </c>
      <c r="L40" s="33">
        <v>0</v>
      </c>
      <c r="M40" s="105">
        <f t="shared" si="3"/>
        <v>0</v>
      </c>
      <c r="N40" s="109" t="s">
        <v>320</v>
      </c>
    </row>
    <row r="41" spans="1:14" s="60" customFormat="1" ht="25.5" customHeight="1">
      <c r="A41" s="153"/>
      <c r="B41" s="156"/>
      <c r="C41" s="156"/>
      <c r="D41" s="170"/>
      <c r="E41" s="156"/>
      <c r="F41" s="170"/>
      <c r="G41" s="161"/>
      <c r="H41" s="35" t="s">
        <v>200</v>
      </c>
      <c r="I41" s="41">
        <v>0</v>
      </c>
      <c r="J41" s="124">
        <v>0</v>
      </c>
      <c r="K41" s="45">
        <v>0</v>
      </c>
      <c r="L41" s="33">
        <v>0</v>
      </c>
      <c r="M41" s="105">
        <f t="shared" si="3"/>
        <v>0</v>
      </c>
      <c r="N41" s="109" t="s">
        <v>320</v>
      </c>
    </row>
    <row r="42" spans="1:14" s="60" customFormat="1" ht="25.5" customHeight="1">
      <c r="A42" s="153"/>
      <c r="B42" s="156"/>
      <c r="C42" s="156"/>
      <c r="D42" s="170"/>
      <c r="E42" s="156"/>
      <c r="F42" s="170"/>
      <c r="G42" s="161"/>
      <c r="H42" s="35" t="s">
        <v>201</v>
      </c>
      <c r="I42" s="41">
        <v>0</v>
      </c>
      <c r="J42" s="124">
        <v>0</v>
      </c>
      <c r="K42" s="45">
        <v>0</v>
      </c>
      <c r="L42" s="33">
        <v>0</v>
      </c>
      <c r="M42" s="105">
        <f t="shared" si="3"/>
        <v>0</v>
      </c>
      <c r="N42" s="109" t="s">
        <v>320</v>
      </c>
    </row>
    <row r="43" spans="1:14" s="60" customFormat="1" ht="25.5" customHeight="1" thickBot="1">
      <c r="A43" s="153"/>
      <c r="B43" s="156"/>
      <c r="C43" s="156"/>
      <c r="D43" s="170"/>
      <c r="E43" s="156"/>
      <c r="F43" s="170"/>
      <c r="G43" s="161"/>
      <c r="H43" s="36" t="s">
        <v>198</v>
      </c>
      <c r="I43" s="131">
        <v>0</v>
      </c>
      <c r="J43" s="125">
        <v>0</v>
      </c>
      <c r="K43" s="49">
        <v>0</v>
      </c>
      <c r="L43" s="32">
        <v>0</v>
      </c>
      <c r="M43" s="106">
        <f t="shared" si="3"/>
        <v>0</v>
      </c>
      <c r="N43" s="115" t="s">
        <v>320</v>
      </c>
    </row>
    <row r="44" spans="1:14" s="60" customFormat="1" ht="25.5" customHeight="1" thickBot="1">
      <c r="A44" s="154"/>
      <c r="B44" s="144"/>
      <c r="C44" s="144"/>
      <c r="D44" s="164"/>
      <c r="E44" s="144"/>
      <c r="F44" s="164"/>
      <c r="G44" s="162"/>
      <c r="H44" s="37" t="s">
        <v>9</v>
      </c>
      <c r="I44" s="50">
        <v>0</v>
      </c>
      <c r="J44" s="51">
        <f>SUM(J40:J43)+J36</f>
        <v>0</v>
      </c>
      <c r="K44" s="51">
        <f>SUM(K40:K43)+K36</f>
        <v>0</v>
      </c>
      <c r="L44" s="50">
        <f>SUM(L40:L43)+L36</f>
        <v>56</v>
      </c>
      <c r="M44" s="107">
        <f>SUM(M40:M43)+M36</f>
        <v>56</v>
      </c>
      <c r="N44" s="116" t="s">
        <v>320</v>
      </c>
    </row>
    <row r="45" spans="1:14" s="60" customFormat="1" ht="25.5" customHeight="1">
      <c r="A45" s="152">
        <v>5</v>
      </c>
      <c r="B45" s="155" t="s">
        <v>220</v>
      </c>
      <c r="C45" s="155" t="s">
        <v>220</v>
      </c>
      <c r="D45" s="168" t="s">
        <v>6</v>
      </c>
      <c r="E45" s="155" t="s">
        <v>221</v>
      </c>
      <c r="F45" s="168" t="s">
        <v>319</v>
      </c>
      <c r="G45" s="159"/>
      <c r="H45" s="34" t="s">
        <v>118</v>
      </c>
      <c r="I45" s="129">
        <v>0</v>
      </c>
      <c r="J45" s="123">
        <v>0</v>
      </c>
      <c r="K45" s="46">
        <v>0</v>
      </c>
      <c r="L45" s="40">
        <v>50</v>
      </c>
      <c r="M45" s="104">
        <f>SUM(J45:L45)</f>
        <v>50</v>
      </c>
      <c r="N45" s="114">
        <v>801</v>
      </c>
    </row>
    <row r="46" spans="1:14" s="60" customFormat="1" ht="25.5" customHeight="1">
      <c r="A46" s="153"/>
      <c r="B46" s="156"/>
      <c r="C46" s="156"/>
      <c r="D46" s="169"/>
      <c r="E46" s="156"/>
      <c r="F46" s="169"/>
      <c r="G46" s="161"/>
      <c r="H46" s="35" t="s">
        <v>252</v>
      </c>
      <c r="I46" s="41" t="s">
        <v>180</v>
      </c>
      <c r="J46" s="124"/>
      <c r="K46" s="45"/>
      <c r="L46" s="33"/>
      <c r="M46" s="105" t="s">
        <v>180</v>
      </c>
      <c r="N46" s="109" t="s">
        <v>320</v>
      </c>
    </row>
    <row r="47" spans="1:14" s="60" customFormat="1" ht="25.5" customHeight="1">
      <c r="A47" s="153"/>
      <c r="B47" s="156"/>
      <c r="C47" s="156"/>
      <c r="D47" s="169"/>
      <c r="E47" s="156"/>
      <c r="F47" s="169"/>
      <c r="G47" s="161"/>
      <c r="H47" s="35" t="s">
        <v>253</v>
      </c>
      <c r="I47" s="41">
        <v>0</v>
      </c>
      <c r="J47" s="45">
        <f>J45-J48</f>
        <v>0</v>
      </c>
      <c r="K47" s="45">
        <f>K45-K48</f>
        <v>0</v>
      </c>
      <c r="L47" s="41">
        <f>L45-L48</f>
        <v>50</v>
      </c>
      <c r="M47" s="105">
        <f aca="true" t="shared" si="4" ref="M47:M52">SUM(J47:L47)</f>
        <v>50</v>
      </c>
      <c r="N47" s="109">
        <v>801</v>
      </c>
    </row>
    <row r="48" spans="1:14" s="60" customFormat="1" ht="25.5" customHeight="1">
      <c r="A48" s="153"/>
      <c r="B48" s="156"/>
      <c r="C48" s="156"/>
      <c r="D48" s="169"/>
      <c r="E48" s="156"/>
      <c r="F48" s="169"/>
      <c r="G48" s="161"/>
      <c r="H48" s="39" t="s">
        <v>254</v>
      </c>
      <c r="I48" s="130">
        <v>0</v>
      </c>
      <c r="J48" s="124">
        <v>0</v>
      </c>
      <c r="K48" s="45">
        <v>0</v>
      </c>
      <c r="L48" s="33">
        <v>0</v>
      </c>
      <c r="M48" s="105">
        <f t="shared" si="4"/>
        <v>0</v>
      </c>
      <c r="N48" s="109" t="s">
        <v>320</v>
      </c>
    </row>
    <row r="49" spans="1:14" s="60" customFormat="1" ht="25.5" customHeight="1">
      <c r="A49" s="153"/>
      <c r="B49" s="156"/>
      <c r="C49" s="156"/>
      <c r="D49" s="170"/>
      <c r="E49" s="156"/>
      <c r="F49" s="170"/>
      <c r="G49" s="161"/>
      <c r="H49" s="35" t="s">
        <v>256</v>
      </c>
      <c r="I49" s="41">
        <v>0</v>
      </c>
      <c r="J49" s="124">
        <v>0</v>
      </c>
      <c r="K49" s="45">
        <v>0</v>
      </c>
      <c r="L49" s="33">
        <v>0</v>
      </c>
      <c r="M49" s="105">
        <f t="shared" si="4"/>
        <v>0</v>
      </c>
      <c r="N49" s="109" t="s">
        <v>320</v>
      </c>
    </row>
    <row r="50" spans="1:14" s="60" customFormat="1" ht="25.5" customHeight="1">
      <c r="A50" s="153"/>
      <c r="B50" s="156"/>
      <c r="C50" s="156"/>
      <c r="D50" s="170"/>
      <c r="E50" s="156"/>
      <c r="F50" s="170"/>
      <c r="G50" s="161"/>
      <c r="H50" s="35" t="s">
        <v>200</v>
      </c>
      <c r="I50" s="41">
        <v>0</v>
      </c>
      <c r="J50" s="124">
        <v>0</v>
      </c>
      <c r="K50" s="45">
        <v>0</v>
      </c>
      <c r="L50" s="33">
        <v>0</v>
      </c>
      <c r="M50" s="105">
        <f t="shared" si="4"/>
        <v>0</v>
      </c>
      <c r="N50" s="109" t="s">
        <v>320</v>
      </c>
    </row>
    <row r="51" spans="1:14" s="60" customFormat="1" ht="25.5" customHeight="1">
      <c r="A51" s="153"/>
      <c r="B51" s="156"/>
      <c r="C51" s="156"/>
      <c r="D51" s="170"/>
      <c r="E51" s="156"/>
      <c r="F51" s="170"/>
      <c r="G51" s="161"/>
      <c r="H51" s="35" t="s">
        <v>201</v>
      </c>
      <c r="I51" s="41">
        <v>0</v>
      </c>
      <c r="J51" s="124">
        <v>0</v>
      </c>
      <c r="K51" s="45">
        <v>0</v>
      </c>
      <c r="L51" s="33">
        <v>0</v>
      </c>
      <c r="M51" s="105">
        <f t="shared" si="4"/>
        <v>0</v>
      </c>
      <c r="N51" s="109" t="s">
        <v>320</v>
      </c>
    </row>
    <row r="52" spans="1:14" s="60" customFormat="1" ht="25.5" customHeight="1" thickBot="1">
      <c r="A52" s="153"/>
      <c r="B52" s="156"/>
      <c r="C52" s="156"/>
      <c r="D52" s="170"/>
      <c r="E52" s="156"/>
      <c r="F52" s="170"/>
      <c r="G52" s="161"/>
      <c r="H52" s="36" t="s">
        <v>198</v>
      </c>
      <c r="I52" s="131">
        <v>0</v>
      </c>
      <c r="J52" s="125">
        <v>0</v>
      </c>
      <c r="K52" s="49">
        <v>0</v>
      </c>
      <c r="L52" s="32">
        <v>0</v>
      </c>
      <c r="M52" s="106">
        <f t="shared" si="4"/>
        <v>0</v>
      </c>
      <c r="N52" s="115" t="s">
        <v>320</v>
      </c>
    </row>
    <row r="53" spans="1:14" s="60" customFormat="1" ht="25.5" customHeight="1" thickBot="1">
      <c r="A53" s="154"/>
      <c r="B53" s="144"/>
      <c r="C53" s="144"/>
      <c r="D53" s="164"/>
      <c r="E53" s="144"/>
      <c r="F53" s="164"/>
      <c r="G53" s="162"/>
      <c r="H53" s="37" t="s">
        <v>9</v>
      </c>
      <c r="I53" s="50">
        <v>0</v>
      </c>
      <c r="J53" s="51">
        <f>SUM(J49:J52)+J45</f>
        <v>0</v>
      </c>
      <c r="K53" s="51">
        <f>SUM(K49:K52)+K45</f>
        <v>0</v>
      </c>
      <c r="L53" s="50">
        <f>SUM(L49:L52)+L45</f>
        <v>50</v>
      </c>
      <c r="M53" s="107">
        <f>SUM(M49:M52)+M45</f>
        <v>50</v>
      </c>
      <c r="N53" s="116" t="s">
        <v>320</v>
      </c>
    </row>
    <row r="54" spans="1:14" s="60" customFormat="1" ht="25.5" customHeight="1">
      <c r="A54" s="152">
        <v>6</v>
      </c>
      <c r="B54" s="173" t="s">
        <v>227</v>
      </c>
      <c r="C54" s="173" t="s">
        <v>227</v>
      </c>
      <c r="D54" s="168" t="s">
        <v>6</v>
      </c>
      <c r="E54" s="173" t="s">
        <v>226</v>
      </c>
      <c r="F54" s="168" t="s">
        <v>228</v>
      </c>
      <c r="G54" s="173" t="s">
        <v>180</v>
      </c>
      <c r="H54" s="34" t="s">
        <v>118</v>
      </c>
      <c r="I54" s="129">
        <v>0</v>
      </c>
      <c r="J54" s="123">
        <v>0</v>
      </c>
      <c r="K54" s="44">
        <v>3</v>
      </c>
      <c r="L54" s="40">
        <v>0</v>
      </c>
      <c r="M54" s="104">
        <f>SUM(J54:L54)</f>
        <v>3</v>
      </c>
      <c r="N54" s="114">
        <v>801</v>
      </c>
    </row>
    <row r="55" spans="1:14" s="60" customFormat="1" ht="25.5" customHeight="1">
      <c r="A55" s="153"/>
      <c r="B55" s="174"/>
      <c r="C55" s="174"/>
      <c r="D55" s="169"/>
      <c r="E55" s="174"/>
      <c r="F55" s="169"/>
      <c r="G55" s="175"/>
      <c r="H55" s="35" t="s">
        <v>252</v>
      </c>
      <c r="I55" s="41"/>
      <c r="J55" s="124"/>
      <c r="K55" s="45"/>
      <c r="L55" s="33"/>
      <c r="M55" s="105" t="s">
        <v>180</v>
      </c>
      <c r="N55" s="109" t="s">
        <v>320</v>
      </c>
    </row>
    <row r="56" spans="1:14" s="60" customFormat="1" ht="25.5" customHeight="1">
      <c r="A56" s="153"/>
      <c r="B56" s="174"/>
      <c r="C56" s="174"/>
      <c r="D56" s="169"/>
      <c r="E56" s="174"/>
      <c r="F56" s="169"/>
      <c r="G56" s="175"/>
      <c r="H56" s="35" t="s">
        <v>253</v>
      </c>
      <c r="I56" s="41">
        <v>0</v>
      </c>
      <c r="J56" s="45">
        <f>J54-J57</f>
        <v>0</v>
      </c>
      <c r="K56" s="45">
        <f>K54-K57</f>
        <v>3</v>
      </c>
      <c r="L56" s="41">
        <f>L54-L57</f>
        <v>0</v>
      </c>
      <c r="M56" s="105">
        <f aca="true" t="shared" si="5" ref="M56:M61">SUM(J56:L56)</f>
        <v>3</v>
      </c>
      <c r="N56" s="109">
        <v>801</v>
      </c>
    </row>
    <row r="57" spans="1:14" s="60" customFormat="1" ht="25.5" customHeight="1">
      <c r="A57" s="153"/>
      <c r="B57" s="174"/>
      <c r="C57" s="174"/>
      <c r="D57" s="169"/>
      <c r="E57" s="174"/>
      <c r="F57" s="169"/>
      <c r="G57" s="175"/>
      <c r="H57" s="39" t="s">
        <v>254</v>
      </c>
      <c r="I57" s="130">
        <v>0</v>
      </c>
      <c r="J57" s="124">
        <v>0</v>
      </c>
      <c r="K57" s="45">
        <v>0</v>
      </c>
      <c r="L57" s="33">
        <v>0</v>
      </c>
      <c r="M57" s="105">
        <f t="shared" si="5"/>
        <v>0</v>
      </c>
      <c r="N57" s="109" t="s">
        <v>320</v>
      </c>
    </row>
    <row r="58" spans="1:14" s="60" customFormat="1" ht="25.5" customHeight="1">
      <c r="A58" s="153"/>
      <c r="B58" s="175"/>
      <c r="C58" s="175"/>
      <c r="D58" s="170"/>
      <c r="E58" s="175"/>
      <c r="F58" s="170"/>
      <c r="G58" s="175"/>
      <c r="H58" s="35" t="s">
        <v>256</v>
      </c>
      <c r="I58" s="41">
        <v>0</v>
      </c>
      <c r="J58" s="124">
        <v>0</v>
      </c>
      <c r="K58" s="45">
        <v>0</v>
      </c>
      <c r="L58" s="33">
        <v>0</v>
      </c>
      <c r="M58" s="105">
        <f t="shared" si="5"/>
        <v>0</v>
      </c>
      <c r="N58" s="109" t="s">
        <v>320</v>
      </c>
    </row>
    <row r="59" spans="1:14" s="60" customFormat="1" ht="25.5" customHeight="1">
      <c r="A59" s="153"/>
      <c r="B59" s="175"/>
      <c r="C59" s="175"/>
      <c r="D59" s="170"/>
      <c r="E59" s="175"/>
      <c r="F59" s="170"/>
      <c r="G59" s="175"/>
      <c r="H59" s="35" t="s">
        <v>200</v>
      </c>
      <c r="I59" s="41">
        <v>0</v>
      </c>
      <c r="J59" s="124">
        <v>0</v>
      </c>
      <c r="K59" s="45">
        <v>0</v>
      </c>
      <c r="L59" s="33">
        <v>0</v>
      </c>
      <c r="M59" s="105">
        <f t="shared" si="5"/>
        <v>0</v>
      </c>
      <c r="N59" s="109" t="s">
        <v>320</v>
      </c>
    </row>
    <row r="60" spans="1:14" s="60" customFormat="1" ht="25.5" customHeight="1">
      <c r="A60" s="153"/>
      <c r="B60" s="175"/>
      <c r="C60" s="175"/>
      <c r="D60" s="170"/>
      <c r="E60" s="175"/>
      <c r="F60" s="170"/>
      <c r="G60" s="175"/>
      <c r="H60" s="35" t="s">
        <v>201</v>
      </c>
      <c r="I60" s="41">
        <v>0</v>
      </c>
      <c r="J60" s="124">
        <v>0</v>
      </c>
      <c r="K60" s="45">
        <v>0</v>
      </c>
      <c r="L60" s="33">
        <v>0</v>
      </c>
      <c r="M60" s="105">
        <f t="shared" si="5"/>
        <v>0</v>
      </c>
      <c r="N60" s="109" t="s">
        <v>320</v>
      </c>
    </row>
    <row r="61" spans="1:14" s="60" customFormat="1" ht="25.5" customHeight="1" thickBot="1">
      <c r="A61" s="153"/>
      <c r="B61" s="175"/>
      <c r="C61" s="175"/>
      <c r="D61" s="170"/>
      <c r="E61" s="175"/>
      <c r="F61" s="170"/>
      <c r="G61" s="175"/>
      <c r="H61" s="36" t="s">
        <v>198</v>
      </c>
      <c r="I61" s="131">
        <v>0</v>
      </c>
      <c r="J61" s="125">
        <v>0</v>
      </c>
      <c r="K61" s="49">
        <v>0</v>
      </c>
      <c r="L61" s="32">
        <v>0</v>
      </c>
      <c r="M61" s="106">
        <f t="shared" si="5"/>
        <v>0</v>
      </c>
      <c r="N61" s="115" t="s">
        <v>320</v>
      </c>
    </row>
    <row r="62" spans="1:14" s="60" customFormat="1" ht="25.5" customHeight="1" thickBot="1">
      <c r="A62" s="154"/>
      <c r="B62" s="172"/>
      <c r="C62" s="172"/>
      <c r="D62" s="164"/>
      <c r="E62" s="172"/>
      <c r="F62" s="164"/>
      <c r="G62" s="172"/>
      <c r="H62" s="37" t="s">
        <v>9</v>
      </c>
      <c r="I62" s="50">
        <v>0</v>
      </c>
      <c r="J62" s="51">
        <f>SUM(J58:J61)+J54</f>
        <v>0</v>
      </c>
      <c r="K62" s="51">
        <f>SUM(K58:K61)+K54</f>
        <v>3</v>
      </c>
      <c r="L62" s="50">
        <f>SUM(L58:L61)+L54</f>
        <v>0</v>
      </c>
      <c r="M62" s="107">
        <f>SUM(M58:M61)+M54</f>
        <v>3</v>
      </c>
      <c r="N62" s="116" t="s">
        <v>320</v>
      </c>
    </row>
    <row r="63" spans="1:14" s="60" customFormat="1" ht="25.5" customHeight="1">
      <c r="A63" s="152">
        <v>7</v>
      </c>
      <c r="B63" s="173" t="s">
        <v>229</v>
      </c>
      <c r="C63" s="173" t="s">
        <v>229</v>
      </c>
      <c r="D63" s="168" t="s">
        <v>6</v>
      </c>
      <c r="E63" s="173" t="s">
        <v>226</v>
      </c>
      <c r="F63" s="168" t="s">
        <v>230</v>
      </c>
      <c r="G63" s="173" t="s">
        <v>180</v>
      </c>
      <c r="H63" s="34" t="s">
        <v>118</v>
      </c>
      <c r="I63" s="129">
        <v>0</v>
      </c>
      <c r="J63" s="123">
        <v>0</v>
      </c>
      <c r="K63" s="44">
        <v>3.5</v>
      </c>
      <c r="L63" s="40">
        <v>0</v>
      </c>
      <c r="M63" s="104">
        <f>SUM(J63:L63)</f>
        <v>3.5</v>
      </c>
      <c r="N63" s="114">
        <v>854</v>
      </c>
    </row>
    <row r="64" spans="1:14" s="60" customFormat="1" ht="25.5" customHeight="1">
      <c r="A64" s="153"/>
      <c r="B64" s="174"/>
      <c r="C64" s="174"/>
      <c r="D64" s="169"/>
      <c r="E64" s="174"/>
      <c r="F64" s="169"/>
      <c r="G64" s="175"/>
      <c r="H64" s="35" t="s">
        <v>252</v>
      </c>
      <c r="I64" s="41" t="s">
        <v>180</v>
      </c>
      <c r="J64" s="124"/>
      <c r="K64" s="45"/>
      <c r="L64" s="33"/>
      <c r="M64" s="105" t="s">
        <v>180</v>
      </c>
      <c r="N64" s="109" t="s">
        <v>320</v>
      </c>
    </row>
    <row r="65" spans="1:14" s="60" customFormat="1" ht="25.5" customHeight="1">
      <c r="A65" s="153"/>
      <c r="B65" s="174"/>
      <c r="C65" s="174"/>
      <c r="D65" s="169"/>
      <c r="E65" s="174"/>
      <c r="F65" s="169"/>
      <c r="G65" s="175"/>
      <c r="H65" s="35" t="s">
        <v>253</v>
      </c>
      <c r="I65" s="41">
        <v>0</v>
      </c>
      <c r="J65" s="45">
        <f>J63-J66</f>
        <v>0</v>
      </c>
      <c r="K65" s="45">
        <f>K63-K66</f>
        <v>3.5</v>
      </c>
      <c r="L65" s="41">
        <f>L63-L66</f>
        <v>0</v>
      </c>
      <c r="M65" s="105">
        <f aca="true" t="shared" si="6" ref="M65:M70">SUM(J65:L65)</f>
        <v>3.5</v>
      </c>
      <c r="N65" s="109">
        <v>854</v>
      </c>
    </row>
    <row r="66" spans="1:14" s="60" customFormat="1" ht="25.5" customHeight="1">
      <c r="A66" s="153"/>
      <c r="B66" s="174"/>
      <c r="C66" s="174"/>
      <c r="D66" s="169"/>
      <c r="E66" s="174"/>
      <c r="F66" s="169"/>
      <c r="G66" s="175"/>
      <c r="H66" s="39" t="s">
        <v>254</v>
      </c>
      <c r="I66" s="130">
        <v>0</v>
      </c>
      <c r="J66" s="124">
        <v>0</v>
      </c>
      <c r="K66" s="45">
        <v>0</v>
      </c>
      <c r="L66" s="33">
        <v>0</v>
      </c>
      <c r="M66" s="105">
        <f t="shared" si="6"/>
        <v>0</v>
      </c>
      <c r="N66" s="109" t="s">
        <v>320</v>
      </c>
    </row>
    <row r="67" spans="1:14" s="60" customFormat="1" ht="25.5" customHeight="1">
      <c r="A67" s="153"/>
      <c r="B67" s="175"/>
      <c r="C67" s="175"/>
      <c r="D67" s="170"/>
      <c r="E67" s="175"/>
      <c r="F67" s="170"/>
      <c r="G67" s="175"/>
      <c r="H67" s="35" t="s">
        <v>199</v>
      </c>
      <c r="I67" s="41">
        <v>0</v>
      </c>
      <c r="J67" s="124">
        <v>0</v>
      </c>
      <c r="K67" s="45">
        <v>0</v>
      </c>
      <c r="L67" s="33">
        <v>0</v>
      </c>
      <c r="M67" s="105">
        <f t="shared" si="6"/>
        <v>0</v>
      </c>
      <c r="N67" s="109" t="s">
        <v>320</v>
      </c>
    </row>
    <row r="68" spans="1:14" s="60" customFormat="1" ht="25.5" customHeight="1">
      <c r="A68" s="153"/>
      <c r="B68" s="175"/>
      <c r="C68" s="175"/>
      <c r="D68" s="170"/>
      <c r="E68" s="175"/>
      <c r="F68" s="170"/>
      <c r="G68" s="175"/>
      <c r="H68" s="35" t="s">
        <v>200</v>
      </c>
      <c r="I68" s="41">
        <v>0</v>
      </c>
      <c r="J68" s="124">
        <v>0</v>
      </c>
      <c r="K68" s="45">
        <v>0</v>
      </c>
      <c r="L68" s="33">
        <v>0</v>
      </c>
      <c r="M68" s="105">
        <f t="shared" si="6"/>
        <v>0</v>
      </c>
      <c r="N68" s="109" t="s">
        <v>320</v>
      </c>
    </row>
    <row r="69" spans="1:14" s="60" customFormat="1" ht="25.5" customHeight="1">
      <c r="A69" s="153"/>
      <c r="B69" s="175"/>
      <c r="C69" s="175"/>
      <c r="D69" s="170"/>
      <c r="E69" s="175"/>
      <c r="F69" s="170"/>
      <c r="G69" s="175"/>
      <c r="H69" s="35" t="s">
        <v>201</v>
      </c>
      <c r="I69" s="41">
        <v>0</v>
      </c>
      <c r="J69" s="124">
        <v>0</v>
      </c>
      <c r="K69" s="45">
        <v>0</v>
      </c>
      <c r="L69" s="33">
        <v>0</v>
      </c>
      <c r="M69" s="105">
        <f t="shared" si="6"/>
        <v>0</v>
      </c>
      <c r="N69" s="109" t="s">
        <v>320</v>
      </c>
    </row>
    <row r="70" spans="1:14" s="60" customFormat="1" ht="25.5" customHeight="1" thickBot="1">
      <c r="A70" s="153"/>
      <c r="B70" s="175"/>
      <c r="C70" s="175"/>
      <c r="D70" s="170"/>
      <c r="E70" s="175"/>
      <c r="F70" s="170"/>
      <c r="G70" s="175"/>
      <c r="H70" s="36" t="s">
        <v>198</v>
      </c>
      <c r="I70" s="131">
        <v>0</v>
      </c>
      <c r="J70" s="125">
        <v>0</v>
      </c>
      <c r="K70" s="49">
        <v>0</v>
      </c>
      <c r="L70" s="32">
        <v>0</v>
      </c>
      <c r="M70" s="106">
        <f t="shared" si="6"/>
        <v>0</v>
      </c>
      <c r="N70" s="115" t="s">
        <v>320</v>
      </c>
    </row>
    <row r="71" spans="1:14" s="60" customFormat="1" ht="25.5" customHeight="1" thickBot="1">
      <c r="A71" s="154"/>
      <c r="B71" s="172"/>
      <c r="C71" s="172"/>
      <c r="D71" s="164"/>
      <c r="E71" s="172"/>
      <c r="F71" s="164"/>
      <c r="G71" s="172"/>
      <c r="H71" s="37" t="s">
        <v>9</v>
      </c>
      <c r="I71" s="50"/>
      <c r="J71" s="51">
        <f>SUM(J67:J70)+J63</f>
        <v>0</v>
      </c>
      <c r="K71" s="51">
        <f>SUM(K67:K70)+K63</f>
        <v>3.5</v>
      </c>
      <c r="L71" s="50">
        <f>SUM(L67:L70)+L63</f>
        <v>0</v>
      </c>
      <c r="M71" s="107">
        <f>SUM(M67:M70)+M63</f>
        <v>3.5</v>
      </c>
      <c r="N71" s="116" t="s">
        <v>320</v>
      </c>
    </row>
    <row r="72" spans="1:14" s="60" customFormat="1" ht="25.5" customHeight="1">
      <c r="A72" s="152">
        <v>8</v>
      </c>
      <c r="B72" s="173" t="s">
        <v>231</v>
      </c>
      <c r="C72" s="173" t="s">
        <v>231</v>
      </c>
      <c r="D72" s="168" t="s">
        <v>6</v>
      </c>
      <c r="E72" s="173" t="s">
        <v>232</v>
      </c>
      <c r="F72" s="168" t="s">
        <v>233</v>
      </c>
      <c r="G72" s="173" t="s">
        <v>180</v>
      </c>
      <c r="H72" s="34" t="s">
        <v>118</v>
      </c>
      <c r="I72" s="129">
        <v>0</v>
      </c>
      <c r="J72" s="123">
        <v>0</v>
      </c>
      <c r="K72" s="44">
        <v>10</v>
      </c>
      <c r="L72" s="40">
        <v>0</v>
      </c>
      <c r="M72" s="104">
        <f>SUM(J72:L72)</f>
        <v>10</v>
      </c>
      <c r="N72" s="114">
        <v>750</v>
      </c>
    </row>
    <row r="73" spans="1:14" s="60" customFormat="1" ht="25.5" customHeight="1">
      <c r="A73" s="153"/>
      <c r="B73" s="174"/>
      <c r="C73" s="174"/>
      <c r="D73" s="169"/>
      <c r="E73" s="174"/>
      <c r="F73" s="169"/>
      <c r="G73" s="175"/>
      <c r="H73" s="35" t="s">
        <v>252</v>
      </c>
      <c r="I73" s="41"/>
      <c r="J73" s="124"/>
      <c r="K73" s="45"/>
      <c r="L73" s="33"/>
      <c r="M73" s="105" t="s">
        <v>180</v>
      </c>
      <c r="N73" s="109" t="s">
        <v>320</v>
      </c>
    </row>
    <row r="74" spans="1:14" s="60" customFormat="1" ht="25.5" customHeight="1">
      <c r="A74" s="153"/>
      <c r="B74" s="174"/>
      <c r="C74" s="174"/>
      <c r="D74" s="169"/>
      <c r="E74" s="174"/>
      <c r="F74" s="169"/>
      <c r="G74" s="175"/>
      <c r="H74" s="35" t="s">
        <v>253</v>
      </c>
      <c r="I74" s="41">
        <v>0</v>
      </c>
      <c r="J74" s="45">
        <f>J72-J75</f>
        <v>0</v>
      </c>
      <c r="K74" s="45">
        <f>K72-K75</f>
        <v>10</v>
      </c>
      <c r="L74" s="41">
        <f>L72-L75</f>
        <v>0</v>
      </c>
      <c r="M74" s="105">
        <f aca="true" t="shared" si="7" ref="M74:M79">SUM(J74:L74)</f>
        <v>10</v>
      </c>
      <c r="N74" s="109">
        <v>750</v>
      </c>
    </row>
    <row r="75" spans="1:14" s="60" customFormat="1" ht="25.5" customHeight="1">
      <c r="A75" s="153"/>
      <c r="B75" s="174"/>
      <c r="C75" s="174"/>
      <c r="D75" s="169"/>
      <c r="E75" s="174"/>
      <c r="F75" s="169"/>
      <c r="G75" s="175"/>
      <c r="H75" s="39" t="s">
        <v>254</v>
      </c>
      <c r="I75" s="130">
        <v>0</v>
      </c>
      <c r="J75" s="124">
        <v>0</v>
      </c>
      <c r="K75" s="45">
        <v>0</v>
      </c>
      <c r="L75" s="33">
        <v>0</v>
      </c>
      <c r="M75" s="105">
        <f t="shared" si="7"/>
        <v>0</v>
      </c>
      <c r="N75" s="109" t="s">
        <v>320</v>
      </c>
    </row>
    <row r="76" spans="1:14" s="60" customFormat="1" ht="25.5" customHeight="1">
      <c r="A76" s="153"/>
      <c r="B76" s="175"/>
      <c r="C76" s="175"/>
      <c r="D76" s="170"/>
      <c r="E76" s="175"/>
      <c r="F76" s="170"/>
      <c r="G76" s="175"/>
      <c r="H76" s="35" t="s">
        <v>199</v>
      </c>
      <c r="I76" s="41">
        <v>0</v>
      </c>
      <c r="J76" s="124">
        <v>0</v>
      </c>
      <c r="K76" s="45">
        <v>0</v>
      </c>
      <c r="L76" s="33">
        <v>0</v>
      </c>
      <c r="M76" s="105">
        <f t="shared" si="7"/>
        <v>0</v>
      </c>
      <c r="N76" s="109" t="s">
        <v>320</v>
      </c>
    </row>
    <row r="77" spans="1:14" s="60" customFormat="1" ht="25.5" customHeight="1">
      <c r="A77" s="153"/>
      <c r="B77" s="175"/>
      <c r="C77" s="175"/>
      <c r="D77" s="170"/>
      <c r="E77" s="175"/>
      <c r="F77" s="170"/>
      <c r="G77" s="175"/>
      <c r="H77" s="35" t="s">
        <v>200</v>
      </c>
      <c r="I77" s="41">
        <v>0</v>
      </c>
      <c r="J77" s="124">
        <v>0</v>
      </c>
      <c r="K77" s="45">
        <v>0</v>
      </c>
      <c r="L77" s="33">
        <v>0</v>
      </c>
      <c r="M77" s="105">
        <f t="shared" si="7"/>
        <v>0</v>
      </c>
      <c r="N77" s="109" t="s">
        <v>320</v>
      </c>
    </row>
    <row r="78" spans="1:14" s="60" customFormat="1" ht="25.5" customHeight="1">
      <c r="A78" s="153"/>
      <c r="B78" s="175"/>
      <c r="C78" s="175"/>
      <c r="D78" s="170"/>
      <c r="E78" s="175"/>
      <c r="F78" s="170"/>
      <c r="G78" s="175"/>
      <c r="H78" s="35" t="s">
        <v>201</v>
      </c>
      <c r="I78" s="41">
        <v>0</v>
      </c>
      <c r="J78" s="124">
        <v>0</v>
      </c>
      <c r="K78" s="45">
        <v>0</v>
      </c>
      <c r="L78" s="33">
        <v>0</v>
      </c>
      <c r="M78" s="105">
        <f t="shared" si="7"/>
        <v>0</v>
      </c>
      <c r="N78" s="109" t="s">
        <v>320</v>
      </c>
    </row>
    <row r="79" spans="1:14" s="60" customFormat="1" ht="25.5" customHeight="1" thickBot="1">
      <c r="A79" s="153"/>
      <c r="B79" s="175"/>
      <c r="C79" s="175"/>
      <c r="D79" s="170"/>
      <c r="E79" s="175"/>
      <c r="F79" s="170"/>
      <c r="G79" s="175"/>
      <c r="H79" s="36" t="s">
        <v>198</v>
      </c>
      <c r="I79" s="131">
        <v>0</v>
      </c>
      <c r="J79" s="125">
        <v>0</v>
      </c>
      <c r="K79" s="49">
        <v>0</v>
      </c>
      <c r="L79" s="32">
        <v>0</v>
      </c>
      <c r="M79" s="106">
        <f t="shared" si="7"/>
        <v>0</v>
      </c>
      <c r="N79" s="115" t="s">
        <v>320</v>
      </c>
    </row>
    <row r="80" spans="1:14" s="60" customFormat="1" ht="25.5" customHeight="1" thickBot="1">
      <c r="A80" s="154"/>
      <c r="B80" s="172"/>
      <c r="C80" s="172"/>
      <c r="D80" s="164"/>
      <c r="E80" s="172"/>
      <c r="F80" s="164"/>
      <c r="G80" s="172"/>
      <c r="H80" s="37" t="s">
        <v>9</v>
      </c>
      <c r="I80" s="50">
        <v>0</v>
      </c>
      <c r="J80" s="51">
        <f>SUM(J76:J79)+J72</f>
        <v>0</v>
      </c>
      <c r="K80" s="51">
        <f>SUM(K76:K79)+K72</f>
        <v>10</v>
      </c>
      <c r="L80" s="50">
        <f>SUM(L76:L79)+L72</f>
        <v>0</v>
      </c>
      <c r="M80" s="107">
        <f>SUM(M76:M79)+M72</f>
        <v>10</v>
      </c>
      <c r="N80" s="116" t="s">
        <v>320</v>
      </c>
    </row>
    <row r="81" spans="1:14" s="60" customFormat="1" ht="25.5" customHeight="1">
      <c r="A81" s="152">
        <v>9</v>
      </c>
      <c r="B81" s="173" t="s">
        <v>234</v>
      </c>
      <c r="C81" s="173" t="s">
        <v>235</v>
      </c>
      <c r="D81" s="168" t="s">
        <v>6</v>
      </c>
      <c r="E81" s="173" t="s">
        <v>236</v>
      </c>
      <c r="F81" s="168" t="s">
        <v>237</v>
      </c>
      <c r="G81" s="173" t="s">
        <v>180</v>
      </c>
      <c r="H81" s="34" t="s">
        <v>118</v>
      </c>
      <c r="I81" s="129">
        <v>0</v>
      </c>
      <c r="J81" s="123">
        <v>0</v>
      </c>
      <c r="K81" s="44">
        <v>350</v>
      </c>
      <c r="L81" s="40">
        <v>0</v>
      </c>
      <c r="M81" s="104">
        <f>SUM(J81:L81)</f>
        <v>350</v>
      </c>
      <c r="N81" s="114">
        <v>851</v>
      </c>
    </row>
    <row r="82" spans="1:14" s="60" customFormat="1" ht="25.5" customHeight="1">
      <c r="A82" s="153"/>
      <c r="B82" s="174"/>
      <c r="C82" s="174"/>
      <c r="D82" s="169"/>
      <c r="E82" s="174"/>
      <c r="F82" s="169"/>
      <c r="G82" s="175"/>
      <c r="H82" s="35" t="s">
        <v>252</v>
      </c>
      <c r="I82" s="41"/>
      <c r="J82" s="124"/>
      <c r="K82" s="45"/>
      <c r="L82" s="33"/>
      <c r="M82" s="105" t="s">
        <v>180</v>
      </c>
      <c r="N82" s="109" t="s">
        <v>320</v>
      </c>
    </row>
    <row r="83" spans="1:14" s="60" customFormat="1" ht="25.5" customHeight="1">
      <c r="A83" s="153"/>
      <c r="B83" s="174"/>
      <c r="C83" s="174"/>
      <c r="D83" s="169"/>
      <c r="E83" s="174"/>
      <c r="F83" s="169"/>
      <c r="G83" s="175"/>
      <c r="H83" s="35" t="s">
        <v>253</v>
      </c>
      <c r="I83" s="41">
        <v>0</v>
      </c>
      <c r="J83" s="45">
        <f>J81-J84</f>
        <v>0</v>
      </c>
      <c r="K83" s="45">
        <f>K81-K84</f>
        <v>350</v>
      </c>
      <c r="L83" s="41">
        <f>L81-L84</f>
        <v>0</v>
      </c>
      <c r="M83" s="105">
        <f aca="true" t="shared" si="8" ref="M83:M88">SUM(J83:L83)</f>
        <v>350</v>
      </c>
      <c r="N83" s="109">
        <v>851</v>
      </c>
    </row>
    <row r="84" spans="1:14" s="60" customFormat="1" ht="25.5" customHeight="1">
      <c r="A84" s="153"/>
      <c r="B84" s="174"/>
      <c r="C84" s="174"/>
      <c r="D84" s="169"/>
      <c r="E84" s="174"/>
      <c r="F84" s="169"/>
      <c r="G84" s="175"/>
      <c r="H84" s="39" t="s">
        <v>254</v>
      </c>
      <c r="I84" s="130">
        <v>0</v>
      </c>
      <c r="J84" s="124">
        <v>0</v>
      </c>
      <c r="K84" s="45">
        <v>0</v>
      </c>
      <c r="L84" s="33">
        <v>0</v>
      </c>
      <c r="M84" s="105">
        <f t="shared" si="8"/>
        <v>0</v>
      </c>
      <c r="N84" s="109" t="s">
        <v>320</v>
      </c>
    </row>
    <row r="85" spans="1:14" s="60" customFormat="1" ht="25.5" customHeight="1">
      <c r="A85" s="153"/>
      <c r="B85" s="175"/>
      <c r="C85" s="175"/>
      <c r="D85" s="170"/>
      <c r="E85" s="175"/>
      <c r="F85" s="170"/>
      <c r="G85" s="175"/>
      <c r="H85" s="35" t="s">
        <v>199</v>
      </c>
      <c r="I85" s="41">
        <v>0</v>
      </c>
      <c r="J85" s="124">
        <v>0</v>
      </c>
      <c r="K85" s="45">
        <v>0</v>
      </c>
      <c r="L85" s="33">
        <v>0</v>
      </c>
      <c r="M85" s="105">
        <f t="shared" si="8"/>
        <v>0</v>
      </c>
      <c r="N85" s="109" t="s">
        <v>320</v>
      </c>
    </row>
    <row r="86" spans="1:14" s="60" customFormat="1" ht="25.5" customHeight="1">
      <c r="A86" s="153"/>
      <c r="B86" s="175"/>
      <c r="C86" s="175"/>
      <c r="D86" s="170"/>
      <c r="E86" s="175"/>
      <c r="F86" s="170"/>
      <c r="G86" s="175"/>
      <c r="H86" s="35" t="s">
        <v>200</v>
      </c>
      <c r="I86" s="41">
        <v>0</v>
      </c>
      <c r="J86" s="124">
        <v>0</v>
      </c>
      <c r="K86" s="45">
        <v>0</v>
      </c>
      <c r="L86" s="33">
        <v>0</v>
      </c>
      <c r="M86" s="105">
        <f t="shared" si="8"/>
        <v>0</v>
      </c>
      <c r="N86" s="109" t="s">
        <v>320</v>
      </c>
    </row>
    <row r="87" spans="1:14" s="60" customFormat="1" ht="25.5" customHeight="1">
      <c r="A87" s="153"/>
      <c r="B87" s="175"/>
      <c r="C87" s="175"/>
      <c r="D87" s="170"/>
      <c r="E87" s="175"/>
      <c r="F87" s="170"/>
      <c r="G87" s="175"/>
      <c r="H87" s="35" t="s">
        <v>201</v>
      </c>
      <c r="I87" s="41">
        <v>0</v>
      </c>
      <c r="J87" s="124">
        <v>0</v>
      </c>
      <c r="K87" s="45">
        <v>1200</v>
      </c>
      <c r="L87" s="33">
        <v>0</v>
      </c>
      <c r="M87" s="105">
        <f t="shared" si="8"/>
        <v>1200</v>
      </c>
      <c r="N87" s="109">
        <v>851</v>
      </c>
    </row>
    <row r="88" spans="1:14" s="60" customFormat="1" ht="25.5" customHeight="1" thickBot="1">
      <c r="A88" s="153"/>
      <c r="B88" s="175"/>
      <c r="C88" s="175"/>
      <c r="D88" s="170"/>
      <c r="E88" s="175"/>
      <c r="F88" s="170"/>
      <c r="G88" s="175"/>
      <c r="H88" s="36" t="s">
        <v>198</v>
      </c>
      <c r="I88" s="131">
        <v>0</v>
      </c>
      <c r="J88" s="125">
        <v>0</v>
      </c>
      <c r="K88" s="49">
        <v>50</v>
      </c>
      <c r="L88" s="32">
        <v>0</v>
      </c>
      <c r="M88" s="106">
        <f t="shared" si="8"/>
        <v>50</v>
      </c>
      <c r="N88" s="115">
        <v>851</v>
      </c>
    </row>
    <row r="89" spans="1:14" s="60" customFormat="1" ht="25.5" customHeight="1" thickBot="1">
      <c r="A89" s="154"/>
      <c r="B89" s="172"/>
      <c r="C89" s="172"/>
      <c r="D89" s="164"/>
      <c r="E89" s="172"/>
      <c r="F89" s="164"/>
      <c r="G89" s="172"/>
      <c r="H89" s="37" t="s">
        <v>9</v>
      </c>
      <c r="I89" s="50">
        <v>0</v>
      </c>
      <c r="J89" s="51">
        <f>SUM(J85:J88)+J81</f>
        <v>0</v>
      </c>
      <c r="K89" s="51">
        <f>SUM(K85:K88)+K81</f>
        <v>1600</v>
      </c>
      <c r="L89" s="50">
        <f>SUM(L85:L88)+L81</f>
        <v>0</v>
      </c>
      <c r="M89" s="107">
        <f>SUM(M85:M88)+M81</f>
        <v>1600</v>
      </c>
      <c r="N89" s="116" t="s">
        <v>320</v>
      </c>
    </row>
    <row r="90" spans="1:14" s="60" customFormat="1" ht="25.5" customHeight="1">
      <c r="A90" s="152">
        <v>10</v>
      </c>
      <c r="B90" s="173" t="s">
        <v>238</v>
      </c>
      <c r="C90" s="173" t="s">
        <v>238</v>
      </c>
      <c r="D90" s="168" t="s">
        <v>6</v>
      </c>
      <c r="E90" s="173" t="s">
        <v>239</v>
      </c>
      <c r="F90" s="168" t="s">
        <v>240</v>
      </c>
      <c r="G90" s="173" t="s">
        <v>180</v>
      </c>
      <c r="H90" s="34" t="s">
        <v>118</v>
      </c>
      <c r="I90" s="129">
        <v>0</v>
      </c>
      <c r="J90" s="123">
        <v>0</v>
      </c>
      <c r="K90" s="44">
        <v>175</v>
      </c>
      <c r="L90" s="40">
        <v>0</v>
      </c>
      <c r="M90" s="104">
        <f>SUM(J90:L90)</f>
        <v>175</v>
      </c>
      <c r="N90" s="114">
        <v>852</v>
      </c>
    </row>
    <row r="91" spans="1:14" s="60" customFormat="1" ht="25.5" customHeight="1">
      <c r="A91" s="153"/>
      <c r="B91" s="174"/>
      <c r="C91" s="174"/>
      <c r="D91" s="169"/>
      <c r="E91" s="174"/>
      <c r="F91" s="169"/>
      <c r="G91" s="175"/>
      <c r="H91" s="35" t="s">
        <v>252</v>
      </c>
      <c r="I91" s="41"/>
      <c r="J91" s="124"/>
      <c r="K91" s="45"/>
      <c r="L91" s="33"/>
      <c r="M91" s="105" t="s">
        <v>180</v>
      </c>
      <c r="N91" s="109" t="s">
        <v>320</v>
      </c>
    </row>
    <row r="92" spans="1:14" s="60" customFormat="1" ht="25.5" customHeight="1">
      <c r="A92" s="153"/>
      <c r="B92" s="174"/>
      <c r="C92" s="174"/>
      <c r="D92" s="169"/>
      <c r="E92" s="174"/>
      <c r="F92" s="169"/>
      <c r="G92" s="175"/>
      <c r="H92" s="35" t="s">
        <v>253</v>
      </c>
      <c r="I92" s="41">
        <v>0</v>
      </c>
      <c r="J92" s="45">
        <f>J90-J93</f>
        <v>0</v>
      </c>
      <c r="K92" s="45">
        <f>K90-K93</f>
        <v>0</v>
      </c>
      <c r="L92" s="41">
        <f>L90-L93</f>
        <v>0</v>
      </c>
      <c r="M92" s="105">
        <f aca="true" t="shared" si="9" ref="M92:M97">SUM(J92:L92)</f>
        <v>0</v>
      </c>
      <c r="N92" s="109" t="s">
        <v>320</v>
      </c>
    </row>
    <row r="93" spans="1:14" s="60" customFormat="1" ht="25.5" customHeight="1">
      <c r="A93" s="153"/>
      <c r="B93" s="174"/>
      <c r="C93" s="174"/>
      <c r="D93" s="169"/>
      <c r="E93" s="174"/>
      <c r="F93" s="169"/>
      <c r="G93" s="175"/>
      <c r="H93" s="39" t="s">
        <v>255</v>
      </c>
      <c r="I93" s="130">
        <v>0</v>
      </c>
      <c r="J93" s="124">
        <v>0</v>
      </c>
      <c r="K93" s="45">
        <v>175</v>
      </c>
      <c r="L93" s="33">
        <v>0</v>
      </c>
      <c r="M93" s="105">
        <f t="shared" si="9"/>
        <v>175</v>
      </c>
      <c r="N93" s="109">
        <v>852</v>
      </c>
    </row>
    <row r="94" spans="1:14" s="60" customFormat="1" ht="25.5" customHeight="1">
      <c r="A94" s="153"/>
      <c r="B94" s="175"/>
      <c r="C94" s="175"/>
      <c r="D94" s="170"/>
      <c r="E94" s="175"/>
      <c r="F94" s="170"/>
      <c r="G94" s="175"/>
      <c r="H94" s="35" t="s">
        <v>199</v>
      </c>
      <c r="I94" s="41">
        <v>0</v>
      </c>
      <c r="J94" s="124">
        <v>0</v>
      </c>
      <c r="K94" s="45">
        <v>0</v>
      </c>
      <c r="L94" s="33">
        <v>0</v>
      </c>
      <c r="M94" s="105">
        <f t="shared" si="9"/>
        <v>0</v>
      </c>
      <c r="N94" s="109" t="s">
        <v>320</v>
      </c>
    </row>
    <row r="95" spans="1:14" s="60" customFormat="1" ht="25.5" customHeight="1">
      <c r="A95" s="153"/>
      <c r="B95" s="175"/>
      <c r="C95" s="175"/>
      <c r="D95" s="170"/>
      <c r="E95" s="175"/>
      <c r="F95" s="170"/>
      <c r="G95" s="175"/>
      <c r="H95" s="35" t="s">
        <v>200</v>
      </c>
      <c r="I95" s="41">
        <v>0</v>
      </c>
      <c r="J95" s="124">
        <v>0</v>
      </c>
      <c r="K95" s="45">
        <v>0</v>
      </c>
      <c r="L95" s="33">
        <v>0</v>
      </c>
      <c r="M95" s="105">
        <f t="shared" si="9"/>
        <v>0</v>
      </c>
      <c r="N95" s="109" t="s">
        <v>320</v>
      </c>
    </row>
    <row r="96" spans="1:14" s="60" customFormat="1" ht="25.5" customHeight="1">
      <c r="A96" s="153"/>
      <c r="B96" s="175"/>
      <c r="C96" s="175"/>
      <c r="D96" s="170"/>
      <c r="E96" s="175"/>
      <c r="F96" s="170"/>
      <c r="G96" s="175"/>
      <c r="H96" s="35" t="s">
        <v>201</v>
      </c>
      <c r="I96" s="41">
        <v>0</v>
      </c>
      <c r="J96" s="124">
        <v>0</v>
      </c>
      <c r="K96" s="45">
        <v>0</v>
      </c>
      <c r="L96" s="33">
        <v>0</v>
      </c>
      <c r="M96" s="105">
        <f t="shared" si="9"/>
        <v>0</v>
      </c>
      <c r="N96" s="109" t="s">
        <v>320</v>
      </c>
    </row>
    <row r="97" spans="1:14" s="60" customFormat="1" ht="25.5" customHeight="1" thickBot="1">
      <c r="A97" s="153"/>
      <c r="B97" s="175"/>
      <c r="C97" s="175"/>
      <c r="D97" s="170"/>
      <c r="E97" s="175"/>
      <c r="F97" s="170"/>
      <c r="G97" s="175"/>
      <c r="H97" s="36" t="s">
        <v>311</v>
      </c>
      <c r="I97" s="131">
        <v>0</v>
      </c>
      <c r="J97" s="125">
        <v>0</v>
      </c>
      <c r="K97" s="49">
        <v>0</v>
      </c>
      <c r="L97" s="32">
        <v>0</v>
      </c>
      <c r="M97" s="106">
        <f t="shared" si="9"/>
        <v>0</v>
      </c>
      <c r="N97" s="115" t="s">
        <v>320</v>
      </c>
    </row>
    <row r="98" spans="1:14" s="60" customFormat="1" ht="25.5" customHeight="1" thickBot="1">
      <c r="A98" s="154"/>
      <c r="B98" s="172"/>
      <c r="C98" s="172"/>
      <c r="D98" s="164"/>
      <c r="E98" s="172"/>
      <c r="F98" s="164"/>
      <c r="G98" s="172"/>
      <c r="H98" s="37" t="s">
        <v>9</v>
      </c>
      <c r="I98" s="50">
        <v>0</v>
      </c>
      <c r="J98" s="51">
        <f>SUM(J94:J97)+J90</f>
        <v>0</v>
      </c>
      <c r="K98" s="51">
        <f>SUM(K94:K97)+K90</f>
        <v>175</v>
      </c>
      <c r="L98" s="50">
        <f>SUM(L94:L97)+L90</f>
        <v>0</v>
      </c>
      <c r="M98" s="107">
        <f>SUM(M94:M97)+M90</f>
        <v>175</v>
      </c>
      <c r="N98" s="116" t="s">
        <v>320</v>
      </c>
    </row>
    <row r="99" spans="1:14" s="60" customFormat="1" ht="25.5" customHeight="1">
      <c r="A99" s="152">
        <v>11</v>
      </c>
      <c r="B99" s="173" t="s">
        <v>222</v>
      </c>
      <c r="C99" s="173" t="s">
        <v>224</v>
      </c>
      <c r="D99" s="168" t="s">
        <v>6</v>
      </c>
      <c r="E99" s="173" t="s">
        <v>223</v>
      </c>
      <c r="F99" s="168" t="s">
        <v>225</v>
      </c>
      <c r="G99" s="173" t="s">
        <v>180</v>
      </c>
      <c r="H99" s="34" t="s">
        <v>118</v>
      </c>
      <c r="I99" s="44">
        <v>20</v>
      </c>
      <c r="J99" s="123">
        <v>20</v>
      </c>
      <c r="K99" s="44">
        <v>360</v>
      </c>
      <c r="L99" s="40">
        <v>0</v>
      </c>
      <c r="M99" s="104">
        <f>SUM(J99:L99)</f>
        <v>380</v>
      </c>
      <c r="N99" s="114">
        <v>754</v>
      </c>
    </row>
    <row r="100" spans="1:14" s="60" customFormat="1" ht="25.5" customHeight="1">
      <c r="A100" s="153"/>
      <c r="B100" s="174"/>
      <c r="C100" s="174"/>
      <c r="D100" s="169"/>
      <c r="E100" s="174"/>
      <c r="F100" s="169"/>
      <c r="G100" s="175"/>
      <c r="H100" s="35" t="s">
        <v>252</v>
      </c>
      <c r="I100" s="45"/>
      <c r="J100" s="124"/>
      <c r="K100" s="45"/>
      <c r="L100" s="33"/>
      <c r="M100" s="105" t="s">
        <v>180</v>
      </c>
      <c r="N100" s="109" t="s">
        <v>320</v>
      </c>
    </row>
    <row r="101" spans="1:14" s="60" customFormat="1" ht="25.5" customHeight="1">
      <c r="A101" s="153"/>
      <c r="B101" s="174"/>
      <c r="C101" s="174"/>
      <c r="D101" s="169"/>
      <c r="E101" s="174"/>
      <c r="F101" s="169"/>
      <c r="G101" s="175"/>
      <c r="H101" s="35" t="s">
        <v>253</v>
      </c>
      <c r="I101" s="45">
        <f>I99-I102</f>
        <v>20</v>
      </c>
      <c r="J101" s="45">
        <f>J99-J102</f>
        <v>20</v>
      </c>
      <c r="K101" s="45">
        <f>K99-K102</f>
        <v>0</v>
      </c>
      <c r="L101" s="41">
        <f>L99-L102</f>
        <v>0</v>
      </c>
      <c r="M101" s="105">
        <f aca="true" t="shared" si="10" ref="M101:M106">SUM(J101:L101)</f>
        <v>20</v>
      </c>
      <c r="N101" s="109">
        <v>754</v>
      </c>
    </row>
    <row r="102" spans="1:14" s="60" customFormat="1" ht="25.5" customHeight="1">
      <c r="A102" s="153"/>
      <c r="B102" s="174"/>
      <c r="C102" s="174"/>
      <c r="D102" s="169"/>
      <c r="E102" s="174"/>
      <c r="F102" s="169"/>
      <c r="G102" s="175"/>
      <c r="H102" s="39" t="s">
        <v>254</v>
      </c>
      <c r="I102" s="45">
        <v>0</v>
      </c>
      <c r="J102" s="124">
        <v>0</v>
      </c>
      <c r="K102" s="45">
        <v>360</v>
      </c>
      <c r="L102" s="33">
        <v>0</v>
      </c>
      <c r="M102" s="105">
        <f t="shared" si="10"/>
        <v>360</v>
      </c>
      <c r="N102" s="109">
        <v>754</v>
      </c>
    </row>
    <row r="103" spans="1:14" s="60" customFormat="1" ht="25.5" customHeight="1">
      <c r="A103" s="153"/>
      <c r="B103" s="175"/>
      <c r="C103" s="175"/>
      <c r="D103" s="170"/>
      <c r="E103" s="175"/>
      <c r="F103" s="170"/>
      <c r="G103" s="175"/>
      <c r="H103" s="35" t="s">
        <v>199</v>
      </c>
      <c r="I103" s="45">
        <v>235</v>
      </c>
      <c r="J103" s="124">
        <v>235</v>
      </c>
      <c r="K103" s="45">
        <v>200</v>
      </c>
      <c r="L103" s="33">
        <v>0</v>
      </c>
      <c r="M103" s="105">
        <f t="shared" si="10"/>
        <v>435</v>
      </c>
      <c r="N103" s="109">
        <v>754</v>
      </c>
    </row>
    <row r="104" spans="1:14" s="60" customFormat="1" ht="25.5" customHeight="1">
      <c r="A104" s="153"/>
      <c r="B104" s="175"/>
      <c r="C104" s="175"/>
      <c r="D104" s="170"/>
      <c r="E104" s="175"/>
      <c r="F104" s="170"/>
      <c r="G104" s="175"/>
      <c r="H104" s="35" t="s">
        <v>200</v>
      </c>
      <c r="I104" s="45">
        <v>0</v>
      </c>
      <c r="J104" s="124">
        <v>0</v>
      </c>
      <c r="K104" s="45">
        <v>0</v>
      </c>
      <c r="L104" s="33">
        <v>0</v>
      </c>
      <c r="M104" s="105">
        <f t="shared" si="10"/>
        <v>0</v>
      </c>
      <c r="N104" s="109" t="s">
        <v>320</v>
      </c>
    </row>
    <row r="105" spans="1:14" s="60" customFormat="1" ht="25.5" customHeight="1">
      <c r="A105" s="153"/>
      <c r="B105" s="175"/>
      <c r="C105" s="175"/>
      <c r="D105" s="170"/>
      <c r="E105" s="175"/>
      <c r="F105" s="170"/>
      <c r="G105" s="175"/>
      <c r="H105" s="35" t="s">
        <v>201</v>
      </c>
      <c r="I105" s="45">
        <v>0</v>
      </c>
      <c r="J105" s="124">
        <v>0</v>
      </c>
      <c r="K105" s="45">
        <v>0</v>
      </c>
      <c r="L105" s="33">
        <v>0</v>
      </c>
      <c r="M105" s="105">
        <f t="shared" si="10"/>
        <v>0</v>
      </c>
      <c r="N105" s="109" t="s">
        <v>320</v>
      </c>
    </row>
    <row r="106" spans="1:14" s="60" customFormat="1" ht="25.5" customHeight="1" thickBot="1">
      <c r="A106" s="153"/>
      <c r="B106" s="175"/>
      <c r="C106" s="175"/>
      <c r="D106" s="170"/>
      <c r="E106" s="175"/>
      <c r="F106" s="170"/>
      <c r="G106" s="175"/>
      <c r="H106" s="36" t="s">
        <v>316</v>
      </c>
      <c r="I106" s="49">
        <v>25</v>
      </c>
      <c r="J106" s="125">
        <v>25</v>
      </c>
      <c r="K106" s="103">
        <v>0</v>
      </c>
      <c r="L106" s="32">
        <v>0</v>
      </c>
      <c r="M106" s="106">
        <f t="shared" si="10"/>
        <v>25</v>
      </c>
      <c r="N106" s="115">
        <v>754</v>
      </c>
    </row>
    <row r="107" spans="1:14" s="60" customFormat="1" ht="25.5" customHeight="1" thickBot="1">
      <c r="A107" s="154"/>
      <c r="B107" s="172"/>
      <c r="C107" s="172"/>
      <c r="D107" s="164"/>
      <c r="E107" s="172"/>
      <c r="F107" s="164"/>
      <c r="G107" s="172"/>
      <c r="H107" s="37" t="s">
        <v>9</v>
      </c>
      <c r="I107" s="51">
        <f>SUM(I103:I106)+I99</f>
        <v>280</v>
      </c>
      <c r="J107" s="51">
        <f>SUM(J103:J106)+J99</f>
        <v>280</v>
      </c>
      <c r="K107" s="51">
        <f>SUM(K103:K106)+K99</f>
        <v>560</v>
      </c>
      <c r="L107" s="50">
        <f>SUM(L103:L106)+L99</f>
        <v>0</v>
      </c>
      <c r="M107" s="107">
        <f>SUM(M103:M106)+M99</f>
        <v>840</v>
      </c>
      <c r="N107" s="116" t="s">
        <v>320</v>
      </c>
    </row>
    <row r="108" spans="1:14" s="61" customFormat="1" ht="25.5" customHeight="1">
      <c r="A108" s="152">
        <v>12</v>
      </c>
      <c r="B108" s="173" t="s">
        <v>5</v>
      </c>
      <c r="C108" s="173" t="s">
        <v>205</v>
      </c>
      <c r="D108" s="168" t="s">
        <v>6</v>
      </c>
      <c r="E108" s="173" t="s">
        <v>19</v>
      </c>
      <c r="F108" s="168" t="s">
        <v>7</v>
      </c>
      <c r="G108" s="173" t="s">
        <v>8</v>
      </c>
      <c r="H108" s="34" t="s">
        <v>118</v>
      </c>
      <c r="I108" s="129">
        <v>0</v>
      </c>
      <c r="J108" s="123">
        <v>0</v>
      </c>
      <c r="K108" s="44">
        <v>0</v>
      </c>
      <c r="L108" s="40">
        <v>100</v>
      </c>
      <c r="M108" s="104">
        <f>SUM(J108:L108)</f>
        <v>100</v>
      </c>
      <c r="N108" s="117">
        <v>710</v>
      </c>
    </row>
    <row r="109" spans="1:14" s="61" customFormat="1" ht="25.5" customHeight="1">
      <c r="A109" s="153"/>
      <c r="B109" s="174"/>
      <c r="C109" s="174"/>
      <c r="D109" s="169"/>
      <c r="E109" s="174"/>
      <c r="F109" s="169"/>
      <c r="G109" s="175"/>
      <c r="H109" s="35" t="s">
        <v>252</v>
      </c>
      <c r="I109" s="41" t="s">
        <v>180</v>
      </c>
      <c r="J109" s="124"/>
      <c r="K109" s="45"/>
      <c r="L109" s="33"/>
      <c r="M109" s="105" t="s">
        <v>180</v>
      </c>
      <c r="N109" s="110" t="s">
        <v>320</v>
      </c>
    </row>
    <row r="110" spans="1:14" s="61" customFormat="1" ht="25.5" customHeight="1">
      <c r="A110" s="153"/>
      <c r="B110" s="174"/>
      <c r="C110" s="174"/>
      <c r="D110" s="169"/>
      <c r="E110" s="174"/>
      <c r="F110" s="169"/>
      <c r="G110" s="175"/>
      <c r="H110" s="35" t="s">
        <v>253</v>
      </c>
      <c r="I110" s="41">
        <v>0</v>
      </c>
      <c r="J110" s="45">
        <f>J108-J111</f>
        <v>0</v>
      </c>
      <c r="K110" s="45">
        <f>K108-K111</f>
        <v>0</v>
      </c>
      <c r="L110" s="41">
        <f>L108-L111</f>
        <v>0</v>
      </c>
      <c r="M110" s="105">
        <f aca="true" t="shared" si="11" ref="M110:M115">SUM(J110:L110)</f>
        <v>0</v>
      </c>
      <c r="N110" s="110" t="s">
        <v>320</v>
      </c>
    </row>
    <row r="111" spans="1:14" s="61" customFormat="1" ht="25.5" customHeight="1">
      <c r="A111" s="153"/>
      <c r="B111" s="174"/>
      <c r="C111" s="174"/>
      <c r="D111" s="169"/>
      <c r="E111" s="174"/>
      <c r="F111" s="169"/>
      <c r="G111" s="175"/>
      <c r="H111" s="39" t="s">
        <v>254</v>
      </c>
      <c r="I111" s="130">
        <v>0</v>
      </c>
      <c r="J111" s="124">
        <v>0</v>
      </c>
      <c r="K111" s="45">
        <v>0</v>
      </c>
      <c r="L111" s="33">
        <v>100</v>
      </c>
      <c r="M111" s="105">
        <f t="shared" si="11"/>
        <v>100</v>
      </c>
      <c r="N111" s="110">
        <v>710</v>
      </c>
    </row>
    <row r="112" spans="1:14" s="61" customFormat="1" ht="25.5" customHeight="1">
      <c r="A112" s="153"/>
      <c r="B112" s="175"/>
      <c r="C112" s="171"/>
      <c r="D112" s="170"/>
      <c r="E112" s="175"/>
      <c r="F112" s="170"/>
      <c r="G112" s="175"/>
      <c r="H112" s="35" t="s">
        <v>199</v>
      </c>
      <c r="I112" s="41">
        <v>0</v>
      </c>
      <c r="J112" s="124">
        <v>0</v>
      </c>
      <c r="K112" s="45">
        <v>0</v>
      </c>
      <c r="L112" s="33">
        <v>0</v>
      </c>
      <c r="M112" s="105">
        <f t="shared" si="11"/>
        <v>0</v>
      </c>
      <c r="N112" s="110" t="s">
        <v>320</v>
      </c>
    </row>
    <row r="113" spans="1:14" s="61" customFormat="1" ht="25.5" customHeight="1">
      <c r="A113" s="153"/>
      <c r="B113" s="175"/>
      <c r="C113" s="171"/>
      <c r="D113" s="170"/>
      <c r="E113" s="175"/>
      <c r="F113" s="170"/>
      <c r="G113" s="175"/>
      <c r="H113" s="35" t="s">
        <v>200</v>
      </c>
      <c r="I113" s="41">
        <v>0</v>
      </c>
      <c r="J113" s="124">
        <v>0</v>
      </c>
      <c r="K113" s="45">
        <v>0</v>
      </c>
      <c r="L113" s="33">
        <v>0</v>
      </c>
      <c r="M113" s="105">
        <f t="shared" si="11"/>
        <v>0</v>
      </c>
      <c r="N113" s="110" t="s">
        <v>320</v>
      </c>
    </row>
    <row r="114" spans="1:14" s="61" customFormat="1" ht="25.5" customHeight="1">
      <c r="A114" s="153"/>
      <c r="B114" s="175"/>
      <c r="C114" s="171"/>
      <c r="D114" s="170"/>
      <c r="E114" s="175"/>
      <c r="F114" s="170"/>
      <c r="G114" s="175"/>
      <c r="H114" s="35" t="s">
        <v>201</v>
      </c>
      <c r="I114" s="41">
        <v>0</v>
      </c>
      <c r="J114" s="124">
        <v>0</v>
      </c>
      <c r="K114" s="45">
        <v>0</v>
      </c>
      <c r="L114" s="33">
        <v>0</v>
      </c>
      <c r="M114" s="105">
        <f t="shared" si="11"/>
        <v>0</v>
      </c>
      <c r="N114" s="110" t="s">
        <v>320</v>
      </c>
    </row>
    <row r="115" spans="1:14" s="61" customFormat="1" ht="25.5" customHeight="1" thickBot="1">
      <c r="A115" s="153"/>
      <c r="B115" s="175"/>
      <c r="C115" s="171"/>
      <c r="D115" s="170"/>
      <c r="E115" s="175"/>
      <c r="F115" s="170"/>
      <c r="G115" s="175"/>
      <c r="H115" s="36" t="s">
        <v>198</v>
      </c>
      <c r="I115" s="131">
        <v>0</v>
      </c>
      <c r="J115" s="125">
        <v>0</v>
      </c>
      <c r="K115" s="49">
        <v>0</v>
      </c>
      <c r="L115" s="32">
        <v>300</v>
      </c>
      <c r="M115" s="106">
        <f t="shared" si="11"/>
        <v>300</v>
      </c>
      <c r="N115" s="118">
        <v>710</v>
      </c>
    </row>
    <row r="116" spans="1:14" s="61" customFormat="1" ht="25.5" customHeight="1" thickBot="1">
      <c r="A116" s="154"/>
      <c r="B116" s="172"/>
      <c r="C116" s="172"/>
      <c r="D116" s="164"/>
      <c r="E116" s="172"/>
      <c r="F116" s="164"/>
      <c r="G116" s="172"/>
      <c r="H116" s="37" t="s">
        <v>9</v>
      </c>
      <c r="I116" s="50">
        <v>0</v>
      </c>
      <c r="J116" s="51">
        <f>SUM(J112:J115)+J108</f>
        <v>0</v>
      </c>
      <c r="K116" s="51">
        <f>SUM(K112:K115)+K108</f>
        <v>0</v>
      </c>
      <c r="L116" s="50">
        <f>SUM(L112:L115)+L108</f>
        <v>400</v>
      </c>
      <c r="M116" s="107">
        <f>SUM(M112:M115)+M108</f>
        <v>400</v>
      </c>
      <c r="N116" s="119" t="s">
        <v>320</v>
      </c>
    </row>
    <row r="117" spans="1:36" s="62" customFormat="1" ht="25.5" customHeight="1">
      <c r="A117" s="152">
        <v>13</v>
      </c>
      <c r="B117" s="173" t="s">
        <v>196</v>
      </c>
      <c r="C117" s="173" t="s">
        <v>207</v>
      </c>
      <c r="D117" s="168" t="s">
        <v>6</v>
      </c>
      <c r="E117" s="173" t="s">
        <v>11</v>
      </c>
      <c r="F117" s="168" t="s">
        <v>7</v>
      </c>
      <c r="G117" s="173" t="s">
        <v>12</v>
      </c>
      <c r="H117" s="34" t="s">
        <v>118</v>
      </c>
      <c r="I117" s="129">
        <v>0</v>
      </c>
      <c r="J117" s="126">
        <v>0</v>
      </c>
      <c r="K117" s="46">
        <v>0</v>
      </c>
      <c r="L117" s="42">
        <v>50</v>
      </c>
      <c r="M117" s="104">
        <f>SUM(J117:L117)</f>
        <v>50</v>
      </c>
      <c r="N117" s="114">
        <v>710</v>
      </c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62" customFormat="1" ht="25.5" customHeight="1">
      <c r="A118" s="153"/>
      <c r="B118" s="174"/>
      <c r="C118" s="174"/>
      <c r="D118" s="169"/>
      <c r="E118" s="174"/>
      <c r="F118" s="169"/>
      <c r="G118" s="175"/>
      <c r="H118" s="35" t="s">
        <v>252</v>
      </c>
      <c r="I118" s="41"/>
      <c r="J118" s="124"/>
      <c r="K118" s="45"/>
      <c r="L118" s="33"/>
      <c r="M118" s="105" t="s">
        <v>180</v>
      </c>
      <c r="N118" s="109" t="s">
        <v>320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62" customFormat="1" ht="25.5" customHeight="1">
      <c r="A119" s="153"/>
      <c r="B119" s="174"/>
      <c r="C119" s="174"/>
      <c r="D119" s="169"/>
      <c r="E119" s="174"/>
      <c r="F119" s="169"/>
      <c r="G119" s="175"/>
      <c r="H119" s="35" t="s">
        <v>253</v>
      </c>
      <c r="I119" s="41">
        <v>0</v>
      </c>
      <c r="J119" s="45">
        <f>J117-J120</f>
        <v>0</v>
      </c>
      <c r="K119" s="45">
        <f>K117-K120</f>
        <v>0</v>
      </c>
      <c r="L119" s="41">
        <f>L117-L120</f>
        <v>0</v>
      </c>
      <c r="M119" s="105">
        <f aca="true" t="shared" si="12" ref="M119:M124">SUM(J119:L119)</f>
        <v>0</v>
      </c>
      <c r="N119" s="109" t="s">
        <v>320</v>
      </c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62" customFormat="1" ht="25.5" customHeight="1">
      <c r="A120" s="153"/>
      <c r="B120" s="174"/>
      <c r="C120" s="174"/>
      <c r="D120" s="169"/>
      <c r="E120" s="174"/>
      <c r="F120" s="169"/>
      <c r="G120" s="175"/>
      <c r="H120" s="39" t="s">
        <v>254</v>
      </c>
      <c r="I120" s="130">
        <v>0</v>
      </c>
      <c r="J120" s="124">
        <v>0</v>
      </c>
      <c r="K120" s="45">
        <v>0</v>
      </c>
      <c r="L120" s="33">
        <v>50</v>
      </c>
      <c r="M120" s="105">
        <f t="shared" si="12"/>
        <v>50</v>
      </c>
      <c r="N120" s="109">
        <v>710</v>
      </c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62" customFormat="1" ht="25.5" customHeight="1">
      <c r="A121" s="153"/>
      <c r="B121" s="175"/>
      <c r="C121" s="171"/>
      <c r="D121" s="170"/>
      <c r="E121" s="175"/>
      <c r="F121" s="170"/>
      <c r="G121" s="175"/>
      <c r="H121" s="35" t="s">
        <v>199</v>
      </c>
      <c r="I121" s="41">
        <v>0</v>
      </c>
      <c r="J121" s="127">
        <v>0</v>
      </c>
      <c r="K121" s="47">
        <v>0</v>
      </c>
      <c r="L121" s="43">
        <v>0</v>
      </c>
      <c r="M121" s="105">
        <f t="shared" si="12"/>
        <v>0</v>
      </c>
      <c r="N121" s="109" t="s">
        <v>320</v>
      </c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62" customFormat="1" ht="25.5" customHeight="1">
      <c r="A122" s="153"/>
      <c r="B122" s="175"/>
      <c r="C122" s="171"/>
      <c r="D122" s="170"/>
      <c r="E122" s="175"/>
      <c r="F122" s="170"/>
      <c r="G122" s="175"/>
      <c r="H122" s="35" t="s">
        <v>200</v>
      </c>
      <c r="I122" s="41">
        <v>0</v>
      </c>
      <c r="J122" s="127">
        <v>0</v>
      </c>
      <c r="K122" s="47">
        <v>0</v>
      </c>
      <c r="L122" s="43">
        <v>0</v>
      </c>
      <c r="M122" s="105">
        <f t="shared" si="12"/>
        <v>0</v>
      </c>
      <c r="N122" s="109" t="s">
        <v>320</v>
      </c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62" customFormat="1" ht="25.5" customHeight="1">
      <c r="A123" s="153"/>
      <c r="B123" s="175"/>
      <c r="C123" s="171"/>
      <c r="D123" s="170"/>
      <c r="E123" s="175"/>
      <c r="F123" s="170"/>
      <c r="G123" s="175"/>
      <c r="H123" s="35" t="s">
        <v>201</v>
      </c>
      <c r="I123" s="41">
        <v>0</v>
      </c>
      <c r="J123" s="127">
        <v>0</v>
      </c>
      <c r="K123" s="47">
        <v>0</v>
      </c>
      <c r="L123" s="43">
        <v>0</v>
      </c>
      <c r="M123" s="105">
        <f t="shared" si="12"/>
        <v>0</v>
      </c>
      <c r="N123" s="109" t="s">
        <v>320</v>
      </c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62" customFormat="1" ht="25.5" customHeight="1" thickBot="1">
      <c r="A124" s="153"/>
      <c r="B124" s="175"/>
      <c r="C124" s="171"/>
      <c r="D124" s="170"/>
      <c r="E124" s="175"/>
      <c r="F124" s="170"/>
      <c r="G124" s="175"/>
      <c r="H124" s="36" t="s">
        <v>198</v>
      </c>
      <c r="I124" s="131">
        <v>0</v>
      </c>
      <c r="J124" s="128">
        <v>0</v>
      </c>
      <c r="K124" s="53">
        <v>0</v>
      </c>
      <c r="L124" s="52">
        <v>100</v>
      </c>
      <c r="M124" s="106">
        <f t="shared" si="12"/>
        <v>100</v>
      </c>
      <c r="N124" s="115">
        <v>710</v>
      </c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62" customFormat="1" ht="25.5" customHeight="1" thickBot="1">
      <c r="A125" s="154"/>
      <c r="B125" s="176"/>
      <c r="C125" s="172"/>
      <c r="D125" s="205"/>
      <c r="E125" s="176"/>
      <c r="F125" s="205"/>
      <c r="G125" s="176"/>
      <c r="H125" s="37" t="s">
        <v>9</v>
      </c>
      <c r="I125" s="50">
        <v>0</v>
      </c>
      <c r="J125" s="51">
        <f>SUM(J121:J124)+J117</f>
        <v>0</v>
      </c>
      <c r="K125" s="51">
        <f>SUM(K121:K124)+K117</f>
        <v>0</v>
      </c>
      <c r="L125" s="50">
        <f>SUM(L121:L124)+L117</f>
        <v>150</v>
      </c>
      <c r="M125" s="107">
        <f>SUM(M121:M124)+M117</f>
        <v>150</v>
      </c>
      <c r="N125" s="116" t="s">
        <v>320</v>
      </c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14" s="60" customFormat="1" ht="25.5" customHeight="1">
      <c r="A126" s="152">
        <v>14</v>
      </c>
      <c r="B126" s="159" t="s">
        <v>318</v>
      </c>
      <c r="C126" s="159" t="s">
        <v>257</v>
      </c>
      <c r="D126" s="148" t="s">
        <v>6</v>
      </c>
      <c r="E126" s="159" t="s">
        <v>258</v>
      </c>
      <c r="F126" s="168" t="s">
        <v>240</v>
      </c>
      <c r="G126" s="159" t="s">
        <v>343</v>
      </c>
      <c r="H126" s="38" t="s">
        <v>118</v>
      </c>
      <c r="I126" s="132">
        <v>0</v>
      </c>
      <c r="J126" s="126">
        <v>0</v>
      </c>
      <c r="K126" s="46">
        <v>100</v>
      </c>
      <c r="L126" s="42">
        <v>0</v>
      </c>
      <c r="M126" s="104">
        <f>SUM(J126:L126)</f>
        <v>100</v>
      </c>
      <c r="N126" s="114">
        <v>801</v>
      </c>
    </row>
    <row r="127" spans="1:14" s="60" customFormat="1" ht="25.5" customHeight="1">
      <c r="A127" s="153"/>
      <c r="B127" s="160"/>
      <c r="C127" s="160"/>
      <c r="D127" s="149"/>
      <c r="E127" s="160"/>
      <c r="F127" s="169"/>
      <c r="G127" s="161"/>
      <c r="H127" s="35" t="s">
        <v>252</v>
      </c>
      <c r="I127" s="41"/>
      <c r="J127" s="124"/>
      <c r="K127" s="45"/>
      <c r="L127" s="33"/>
      <c r="M127" s="105" t="s">
        <v>180</v>
      </c>
      <c r="N127" s="109" t="s">
        <v>320</v>
      </c>
    </row>
    <row r="128" spans="1:14" s="60" customFormat="1" ht="25.5" customHeight="1">
      <c r="A128" s="153"/>
      <c r="B128" s="160"/>
      <c r="C128" s="160"/>
      <c r="D128" s="149"/>
      <c r="E128" s="160"/>
      <c r="F128" s="169"/>
      <c r="G128" s="161"/>
      <c r="H128" s="35" t="s">
        <v>253</v>
      </c>
      <c r="I128" s="41">
        <v>0</v>
      </c>
      <c r="J128" s="45">
        <f>J126-J129</f>
        <v>0</v>
      </c>
      <c r="K128" s="45">
        <f>K126-K129</f>
        <v>100</v>
      </c>
      <c r="L128" s="41">
        <v>0</v>
      </c>
      <c r="M128" s="105">
        <f aca="true" t="shared" si="13" ref="M128:M133">SUM(J128:L128)</f>
        <v>100</v>
      </c>
      <c r="N128" s="109">
        <v>801</v>
      </c>
    </row>
    <row r="129" spans="1:14" s="60" customFormat="1" ht="25.5" customHeight="1">
      <c r="A129" s="153"/>
      <c r="B129" s="160"/>
      <c r="C129" s="160"/>
      <c r="D129" s="149"/>
      <c r="E129" s="160"/>
      <c r="F129" s="169"/>
      <c r="G129" s="161"/>
      <c r="H129" s="39" t="s">
        <v>255</v>
      </c>
      <c r="I129" s="130">
        <v>0</v>
      </c>
      <c r="J129" s="124">
        <v>0</v>
      </c>
      <c r="K129" s="45">
        <v>0</v>
      </c>
      <c r="L129" s="33">
        <v>0</v>
      </c>
      <c r="M129" s="105">
        <f t="shared" si="13"/>
        <v>0</v>
      </c>
      <c r="N129" s="109" t="s">
        <v>320</v>
      </c>
    </row>
    <row r="130" spans="1:14" s="60" customFormat="1" ht="25.5" customHeight="1">
      <c r="A130" s="153"/>
      <c r="B130" s="171"/>
      <c r="C130" s="171"/>
      <c r="D130" s="163"/>
      <c r="E130" s="171"/>
      <c r="F130" s="170"/>
      <c r="G130" s="171"/>
      <c r="H130" s="35" t="s">
        <v>204</v>
      </c>
      <c r="I130" s="41">
        <v>0</v>
      </c>
      <c r="J130" s="127">
        <v>0</v>
      </c>
      <c r="K130" s="47">
        <v>0</v>
      </c>
      <c r="L130" s="43">
        <v>0</v>
      </c>
      <c r="M130" s="105">
        <f t="shared" si="13"/>
        <v>0</v>
      </c>
      <c r="N130" s="109" t="s">
        <v>320</v>
      </c>
    </row>
    <row r="131" spans="1:14" s="60" customFormat="1" ht="25.5" customHeight="1">
      <c r="A131" s="153"/>
      <c r="B131" s="171"/>
      <c r="C131" s="171"/>
      <c r="D131" s="163"/>
      <c r="E131" s="171"/>
      <c r="F131" s="170"/>
      <c r="G131" s="171"/>
      <c r="H131" s="39" t="s">
        <v>200</v>
      </c>
      <c r="I131" s="130">
        <v>0</v>
      </c>
      <c r="J131" s="127">
        <v>0</v>
      </c>
      <c r="K131" s="47">
        <v>0</v>
      </c>
      <c r="L131" s="43">
        <v>0</v>
      </c>
      <c r="M131" s="105">
        <f t="shared" si="13"/>
        <v>0</v>
      </c>
      <c r="N131" s="109" t="s">
        <v>320</v>
      </c>
    </row>
    <row r="132" spans="1:14" s="60" customFormat="1" ht="25.5" customHeight="1">
      <c r="A132" s="153"/>
      <c r="B132" s="171"/>
      <c r="C132" s="171"/>
      <c r="D132" s="163"/>
      <c r="E132" s="171"/>
      <c r="F132" s="170"/>
      <c r="G132" s="171"/>
      <c r="H132" s="35" t="s">
        <v>202</v>
      </c>
      <c r="I132" s="41">
        <v>0</v>
      </c>
      <c r="J132" s="127">
        <v>0</v>
      </c>
      <c r="K132" s="47">
        <v>0</v>
      </c>
      <c r="L132" s="43">
        <v>0</v>
      </c>
      <c r="M132" s="105">
        <f t="shared" si="13"/>
        <v>0</v>
      </c>
      <c r="N132" s="109" t="s">
        <v>320</v>
      </c>
    </row>
    <row r="133" spans="1:14" s="60" customFormat="1" ht="39.75" customHeight="1" thickBot="1">
      <c r="A133" s="153"/>
      <c r="B133" s="171"/>
      <c r="C133" s="171"/>
      <c r="D133" s="163"/>
      <c r="E133" s="171"/>
      <c r="F133" s="170"/>
      <c r="G133" s="171"/>
      <c r="H133" s="36" t="s">
        <v>317</v>
      </c>
      <c r="I133" s="131">
        <v>0</v>
      </c>
      <c r="J133" s="128">
        <v>0</v>
      </c>
      <c r="K133" s="53">
        <v>0</v>
      </c>
      <c r="L133" s="52">
        <v>0</v>
      </c>
      <c r="M133" s="106">
        <f t="shared" si="13"/>
        <v>0</v>
      </c>
      <c r="N133" s="115" t="s">
        <v>320</v>
      </c>
    </row>
    <row r="134" spans="1:14" s="60" customFormat="1" ht="25.5" customHeight="1" thickBot="1">
      <c r="A134" s="154"/>
      <c r="B134" s="172"/>
      <c r="C134" s="172"/>
      <c r="D134" s="164"/>
      <c r="E134" s="172"/>
      <c r="F134" s="164"/>
      <c r="G134" s="172"/>
      <c r="H134" s="37" t="s">
        <v>9</v>
      </c>
      <c r="I134" s="50">
        <v>0</v>
      </c>
      <c r="J134" s="51">
        <f>SUM(J130:J133)+J126</f>
        <v>0</v>
      </c>
      <c r="K134" s="51">
        <f>SUM(K130:K133)+K126</f>
        <v>100</v>
      </c>
      <c r="L134" s="50">
        <f>SUM(L130:L133)+L126</f>
        <v>0</v>
      </c>
      <c r="M134" s="107">
        <f>SUM(M130:M133)+M126</f>
        <v>100</v>
      </c>
      <c r="N134" s="116" t="s">
        <v>320</v>
      </c>
    </row>
    <row r="135" spans="1:14" s="60" customFormat="1" ht="24.75" customHeight="1">
      <c r="A135" s="152">
        <v>15</v>
      </c>
      <c r="B135" s="159" t="s">
        <v>326</v>
      </c>
      <c r="C135" s="159" t="s">
        <v>327</v>
      </c>
      <c r="D135" s="148" t="s">
        <v>6</v>
      </c>
      <c r="E135" s="142" t="s">
        <v>328</v>
      </c>
      <c r="F135" s="168" t="s">
        <v>330</v>
      </c>
      <c r="G135" s="159" t="s">
        <v>329</v>
      </c>
      <c r="H135" s="38" t="s">
        <v>118</v>
      </c>
      <c r="I135" s="132">
        <v>0</v>
      </c>
      <c r="J135" s="104">
        <f>SUM(G135:I135)</f>
        <v>0</v>
      </c>
      <c r="K135" s="104">
        <f>SUM(H135:J135)</f>
        <v>0</v>
      </c>
      <c r="L135" s="104">
        <f>SUM(I135:K135)</f>
        <v>0</v>
      </c>
      <c r="M135" s="104">
        <f>SUM(J135:L135)</f>
        <v>0</v>
      </c>
      <c r="N135" s="114" t="s">
        <v>320</v>
      </c>
    </row>
    <row r="136" spans="1:14" s="60" customFormat="1" ht="24.75" customHeight="1">
      <c r="A136" s="153"/>
      <c r="B136" s="160"/>
      <c r="C136" s="160"/>
      <c r="D136" s="149"/>
      <c r="E136" s="143"/>
      <c r="F136" s="169"/>
      <c r="G136" s="161"/>
      <c r="H136" s="35" t="s">
        <v>252</v>
      </c>
      <c r="I136" s="41"/>
      <c r="J136" s="105" t="s">
        <v>180</v>
      </c>
      <c r="K136" s="105" t="s">
        <v>180</v>
      </c>
      <c r="L136" s="105" t="s">
        <v>180</v>
      </c>
      <c r="M136" s="105" t="s">
        <v>180</v>
      </c>
      <c r="N136" s="109" t="s">
        <v>320</v>
      </c>
    </row>
    <row r="137" spans="1:14" s="60" customFormat="1" ht="24.75" customHeight="1">
      <c r="A137" s="153"/>
      <c r="B137" s="160"/>
      <c r="C137" s="160"/>
      <c r="D137" s="149"/>
      <c r="E137" s="143"/>
      <c r="F137" s="169"/>
      <c r="G137" s="161"/>
      <c r="H137" s="35" t="s">
        <v>253</v>
      </c>
      <c r="I137" s="41">
        <v>0</v>
      </c>
      <c r="J137" s="105">
        <v>0</v>
      </c>
      <c r="K137" s="105">
        <v>0</v>
      </c>
      <c r="L137" s="105">
        <v>0</v>
      </c>
      <c r="M137" s="105">
        <f aca="true" t="shared" si="14" ref="M137:M142">SUM(J137:L137)</f>
        <v>0</v>
      </c>
      <c r="N137" s="109" t="s">
        <v>320</v>
      </c>
    </row>
    <row r="138" spans="1:14" s="60" customFormat="1" ht="24.75" customHeight="1">
      <c r="A138" s="153"/>
      <c r="B138" s="160"/>
      <c r="C138" s="160"/>
      <c r="D138" s="149"/>
      <c r="E138" s="143"/>
      <c r="F138" s="169"/>
      <c r="G138" s="161"/>
      <c r="H138" s="39" t="s">
        <v>255</v>
      </c>
      <c r="I138" s="130">
        <v>0</v>
      </c>
      <c r="J138" s="105">
        <v>0</v>
      </c>
      <c r="K138" s="105">
        <v>0</v>
      </c>
      <c r="L138" s="105">
        <v>0</v>
      </c>
      <c r="M138" s="105">
        <f t="shared" si="14"/>
        <v>0</v>
      </c>
      <c r="N138" s="109" t="s">
        <v>320</v>
      </c>
    </row>
    <row r="139" spans="1:14" s="60" customFormat="1" ht="24.75" customHeight="1">
      <c r="A139" s="153"/>
      <c r="B139" s="161"/>
      <c r="C139" s="161"/>
      <c r="D139" s="163"/>
      <c r="E139" s="157"/>
      <c r="F139" s="170"/>
      <c r="G139" s="161"/>
      <c r="H139" s="35" t="s">
        <v>204</v>
      </c>
      <c r="I139" s="41">
        <v>0</v>
      </c>
      <c r="J139" s="105">
        <v>0</v>
      </c>
      <c r="K139" s="105">
        <v>0</v>
      </c>
      <c r="L139" s="105">
        <v>0</v>
      </c>
      <c r="M139" s="105">
        <f t="shared" si="14"/>
        <v>0</v>
      </c>
      <c r="N139" s="109" t="s">
        <v>320</v>
      </c>
    </row>
    <row r="140" spans="1:14" s="60" customFormat="1" ht="24.75" customHeight="1">
      <c r="A140" s="153"/>
      <c r="B140" s="161"/>
      <c r="C140" s="161"/>
      <c r="D140" s="163"/>
      <c r="E140" s="157"/>
      <c r="F140" s="170"/>
      <c r="G140" s="161"/>
      <c r="H140" s="39" t="s">
        <v>200</v>
      </c>
      <c r="I140" s="130">
        <v>0</v>
      </c>
      <c r="J140" s="105">
        <v>0</v>
      </c>
      <c r="K140" s="105">
        <v>0</v>
      </c>
      <c r="L140" s="105">
        <v>0</v>
      </c>
      <c r="M140" s="105">
        <f t="shared" si="14"/>
        <v>0</v>
      </c>
      <c r="N140" s="109" t="s">
        <v>320</v>
      </c>
    </row>
    <row r="141" spans="1:14" s="60" customFormat="1" ht="24.75" customHeight="1">
      <c r="A141" s="153"/>
      <c r="B141" s="161"/>
      <c r="C141" s="161"/>
      <c r="D141" s="163"/>
      <c r="E141" s="157"/>
      <c r="F141" s="170"/>
      <c r="G141" s="161"/>
      <c r="H141" s="35" t="s">
        <v>202</v>
      </c>
      <c r="I141" s="41">
        <v>0</v>
      </c>
      <c r="J141" s="105">
        <v>0</v>
      </c>
      <c r="K141" s="105">
        <v>0</v>
      </c>
      <c r="L141" s="105">
        <v>0</v>
      </c>
      <c r="M141" s="105">
        <f t="shared" si="14"/>
        <v>0</v>
      </c>
      <c r="N141" s="109" t="s">
        <v>320</v>
      </c>
    </row>
    <row r="142" spans="1:14" s="60" customFormat="1" ht="24.75" customHeight="1" thickBot="1">
      <c r="A142" s="153"/>
      <c r="B142" s="161"/>
      <c r="C142" s="161"/>
      <c r="D142" s="163"/>
      <c r="E142" s="157"/>
      <c r="F142" s="170"/>
      <c r="G142" s="161"/>
      <c r="H142" s="36" t="s">
        <v>342</v>
      </c>
      <c r="I142" s="131">
        <v>0</v>
      </c>
      <c r="J142" s="106">
        <f>SUM(G142:I142)</f>
        <v>0</v>
      </c>
      <c r="K142" s="106">
        <v>41</v>
      </c>
      <c r="L142" s="106">
        <v>0</v>
      </c>
      <c r="M142" s="106">
        <f t="shared" si="14"/>
        <v>41</v>
      </c>
      <c r="N142" s="115">
        <v>926</v>
      </c>
    </row>
    <row r="143" spans="1:14" s="60" customFormat="1" ht="24.75" customHeight="1" thickBot="1">
      <c r="A143" s="154"/>
      <c r="B143" s="162"/>
      <c r="C143" s="162"/>
      <c r="D143" s="164"/>
      <c r="E143" s="158"/>
      <c r="F143" s="164"/>
      <c r="G143" s="162"/>
      <c r="H143" s="37" t="s">
        <v>9</v>
      </c>
      <c r="I143" s="50">
        <v>0</v>
      </c>
      <c r="J143" s="107">
        <f>SUM(J139:J142)+J135</f>
        <v>0</v>
      </c>
      <c r="K143" s="107">
        <f>SUM(K139:K142)+K135</f>
        <v>41</v>
      </c>
      <c r="L143" s="107">
        <f>SUM(L139:L142)+L135</f>
        <v>0</v>
      </c>
      <c r="M143" s="107">
        <f>SUM(M139:M142)+M135</f>
        <v>41</v>
      </c>
      <c r="N143" s="116" t="s">
        <v>320</v>
      </c>
    </row>
    <row r="144" spans="1:14" s="60" customFormat="1" ht="25.5" customHeight="1">
      <c r="A144" s="152">
        <v>16</v>
      </c>
      <c r="B144" s="159" t="s">
        <v>331</v>
      </c>
      <c r="C144" s="159" t="s">
        <v>331</v>
      </c>
      <c r="D144" s="148" t="s">
        <v>6</v>
      </c>
      <c r="E144" s="155" t="s">
        <v>344</v>
      </c>
      <c r="F144" s="168" t="s">
        <v>330</v>
      </c>
      <c r="G144" s="159" t="s">
        <v>332</v>
      </c>
      <c r="H144" s="38" t="s">
        <v>118</v>
      </c>
      <c r="I144" s="132">
        <v>0</v>
      </c>
      <c r="J144" s="126">
        <v>0</v>
      </c>
      <c r="K144" s="46">
        <v>0</v>
      </c>
      <c r="L144" s="42">
        <v>0</v>
      </c>
      <c r="M144" s="104">
        <f>SUM(J144:L144)</f>
        <v>0</v>
      </c>
      <c r="N144" s="114" t="s">
        <v>320</v>
      </c>
    </row>
    <row r="145" spans="1:14" s="60" customFormat="1" ht="25.5" customHeight="1">
      <c r="A145" s="153"/>
      <c r="B145" s="160"/>
      <c r="C145" s="160"/>
      <c r="D145" s="149"/>
      <c r="E145" s="156"/>
      <c r="F145" s="169"/>
      <c r="G145" s="161"/>
      <c r="H145" s="35" t="s">
        <v>252</v>
      </c>
      <c r="I145" s="41"/>
      <c r="J145" s="124"/>
      <c r="K145" s="45"/>
      <c r="L145" s="33"/>
      <c r="M145" s="105" t="s">
        <v>180</v>
      </c>
      <c r="N145" s="109" t="s">
        <v>320</v>
      </c>
    </row>
    <row r="146" spans="1:14" s="60" customFormat="1" ht="25.5" customHeight="1">
      <c r="A146" s="153"/>
      <c r="B146" s="160"/>
      <c r="C146" s="160"/>
      <c r="D146" s="149"/>
      <c r="E146" s="156"/>
      <c r="F146" s="169"/>
      <c r="G146" s="161"/>
      <c r="H146" s="35" t="s">
        <v>253</v>
      </c>
      <c r="I146" s="41">
        <v>0</v>
      </c>
      <c r="J146" s="45">
        <f>J144-J147</f>
        <v>0</v>
      </c>
      <c r="K146" s="45">
        <f>K144-K147</f>
        <v>0</v>
      </c>
      <c r="L146" s="41">
        <v>0</v>
      </c>
      <c r="M146" s="105">
        <f aca="true" t="shared" si="15" ref="M146:M151">SUM(J146:L146)</f>
        <v>0</v>
      </c>
      <c r="N146" s="109" t="s">
        <v>320</v>
      </c>
    </row>
    <row r="147" spans="1:14" s="60" customFormat="1" ht="25.5" customHeight="1">
      <c r="A147" s="153"/>
      <c r="B147" s="160"/>
      <c r="C147" s="160"/>
      <c r="D147" s="149"/>
      <c r="E147" s="156"/>
      <c r="F147" s="169"/>
      <c r="G147" s="161"/>
      <c r="H147" s="39" t="s">
        <v>309</v>
      </c>
      <c r="I147" s="130">
        <v>0</v>
      </c>
      <c r="J147" s="124">
        <v>0</v>
      </c>
      <c r="K147" s="45">
        <v>0</v>
      </c>
      <c r="L147" s="33">
        <v>0</v>
      </c>
      <c r="M147" s="105">
        <f t="shared" si="15"/>
        <v>0</v>
      </c>
      <c r="N147" s="109" t="s">
        <v>320</v>
      </c>
    </row>
    <row r="148" spans="1:14" s="60" customFormat="1" ht="25.5" customHeight="1">
      <c r="A148" s="153"/>
      <c r="B148" s="161"/>
      <c r="C148" s="161"/>
      <c r="D148" s="163"/>
      <c r="E148" s="156"/>
      <c r="F148" s="170"/>
      <c r="G148" s="161"/>
      <c r="H148" s="35" t="s">
        <v>204</v>
      </c>
      <c r="I148" s="41">
        <v>0</v>
      </c>
      <c r="J148" s="127">
        <v>0</v>
      </c>
      <c r="K148" s="47">
        <v>0</v>
      </c>
      <c r="L148" s="43">
        <v>0</v>
      </c>
      <c r="M148" s="105">
        <f t="shared" si="15"/>
        <v>0</v>
      </c>
      <c r="N148" s="109" t="s">
        <v>320</v>
      </c>
    </row>
    <row r="149" spans="1:14" s="60" customFormat="1" ht="25.5" customHeight="1">
      <c r="A149" s="153"/>
      <c r="B149" s="161"/>
      <c r="C149" s="161"/>
      <c r="D149" s="163"/>
      <c r="E149" s="156"/>
      <c r="F149" s="170"/>
      <c r="G149" s="161"/>
      <c r="H149" s="39" t="s">
        <v>200</v>
      </c>
      <c r="I149" s="130">
        <v>0</v>
      </c>
      <c r="J149" s="127">
        <v>0</v>
      </c>
      <c r="K149" s="47">
        <v>0</v>
      </c>
      <c r="L149" s="43">
        <v>0</v>
      </c>
      <c r="M149" s="105">
        <f t="shared" si="15"/>
        <v>0</v>
      </c>
      <c r="N149" s="109" t="s">
        <v>320</v>
      </c>
    </row>
    <row r="150" spans="1:14" s="60" customFormat="1" ht="25.5" customHeight="1">
      <c r="A150" s="153"/>
      <c r="B150" s="161"/>
      <c r="C150" s="161"/>
      <c r="D150" s="163"/>
      <c r="E150" s="156"/>
      <c r="F150" s="170"/>
      <c r="G150" s="161"/>
      <c r="H150" s="35" t="s">
        <v>202</v>
      </c>
      <c r="I150" s="41">
        <v>0</v>
      </c>
      <c r="J150" s="127">
        <v>0</v>
      </c>
      <c r="K150" s="47">
        <v>0</v>
      </c>
      <c r="L150" s="43">
        <v>0</v>
      </c>
      <c r="M150" s="105">
        <f t="shared" si="15"/>
        <v>0</v>
      </c>
      <c r="N150" s="109" t="s">
        <v>320</v>
      </c>
    </row>
    <row r="151" spans="1:14" s="60" customFormat="1" ht="25.5" customHeight="1" thickBot="1">
      <c r="A151" s="153"/>
      <c r="B151" s="161"/>
      <c r="C151" s="161"/>
      <c r="D151" s="163"/>
      <c r="E151" s="156"/>
      <c r="F151" s="170"/>
      <c r="G151" s="161"/>
      <c r="H151" s="36" t="s">
        <v>341</v>
      </c>
      <c r="I151" s="131">
        <v>0</v>
      </c>
      <c r="J151" s="128">
        <v>0</v>
      </c>
      <c r="K151" s="53">
        <v>43</v>
      </c>
      <c r="L151" s="52">
        <v>0</v>
      </c>
      <c r="M151" s="106">
        <f t="shared" si="15"/>
        <v>43</v>
      </c>
      <c r="N151" s="115">
        <v>801</v>
      </c>
    </row>
    <row r="152" spans="1:14" s="60" customFormat="1" ht="25.5" customHeight="1" thickBot="1">
      <c r="A152" s="154"/>
      <c r="B152" s="162"/>
      <c r="C152" s="162"/>
      <c r="D152" s="164"/>
      <c r="E152" s="144"/>
      <c r="F152" s="164"/>
      <c r="G152" s="162"/>
      <c r="H152" s="37" t="s">
        <v>9</v>
      </c>
      <c r="I152" s="50">
        <v>0</v>
      </c>
      <c r="J152" s="51">
        <f>SUM(J148:J151)+J144</f>
        <v>0</v>
      </c>
      <c r="K152" s="51">
        <f>SUM(K148:K151)+K144</f>
        <v>43</v>
      </c>
      <c r="L152" s="50">
        <f>SUM(L148:L151)+L144</f>
        <v>0</v>
      </c>
      <c r="M152" s="107">
        <f>SUM(M148:M151)+M144</f>
        <v>43</v>
      </c>
      <c r="N152" s="116" t="s">
        <v>320</v>
      </c>
    </row>
    <row r="153" spans="1:14" s="60" customFormat="1" ht="25.5" customHeight="1">
      <c r="A153" s="152">
        <v>17</v>
      </c>
      <c r="B153" s="159" t="s">
        <v>338</v>
      </c>
      <c r="C153" s="159" t="s">
        <v>339</v>
      </c>
      <c r="D153" s="148" t="s">
        <v>6</v>
      </c>
      <c r="E153" s="142" t="s">
        <v>340</v>
      </c>
      <c r="F153" s="168" t="s">
        <v>7</v>
      </c>
      <c r="G153" s="159"/>
      <c r="H153" s="38" t="s">
        <v>118</v>
      </c>
      <c r="I153" s="46">
        <v>108</v>
      </c>
      <c r="J153" s="126">
        <v>3.3</v>
      </c>
      <c r="K153" s="46">
        <v>100</v>
      </c>
      <c r="L153" s="42">
        <v>0</v>
      </c>
      <c r="M153" s="104">
        <f>SUM(J153:L153)</f>
        <v>103.3</v>
      </c>
      <c r="N153" s="114">
        <v>852</v>
      </c>
    </row>
    <row r="154" spans="1:14" s="60" customFormat="1" ht="25.5" customHeight="1">
      <c r="A154" s="153"/>
      <c r="B154" s="160"/>
      <c r="C154" s="160"/>
      <c r="D154" s="149"/>
      <c r="E154" s="143"/>
      <c r="F154" s="169"/>
      <c r="G154" s="161"/>
      <c r="H154" s="35" t="s">
        <v>252</v>
      </c>
      <c r="I154" s="45"/>
      <c r="J154" s="124"/>
      <c r="K154" s="45"/>
      <c r="L154" s="33"/>
      <c r="M154" s="105" t="s">
        <v>180</v>
      </c>
      <c r="N154" s="109" t="s">
        <v>320</v>
      </c>
    </row>
    <row r="155" spans="1:14" s="60" customFormat="1" ht="25.5" customHeight="1">
      <c r="A155" s="153"/>
      <c r="B155" s="160"/>
      <c r="C155" s="160"/>
      <c r="D155" s="149"/>
      <c r="E155" s="143"/>
      <c r="F155" s="169"/>
      <c r="G155" s="161"/>
      <c r="H155" s="35" t="s">
        <v>253</v>
      </c>
      <c r="I155" s="45">
        <f>I153-I156</f>
        <v>108</v>
      </c>
      <c r="J155" s="45">
        <f>J153-J156</f>
        <v>3.3</v>
      </c>
      <c r="K155" s="45">
        <f>K153-K156</f>
        <v>100</v>
      </c>
      <c r="L155" s="41">
        <v>0</v>
      </c>
      <c r="M155" s="105">
        <f aca="true" t="shared" si="16" ref="M155:M160">SUM(J155:L155)</f>
        <v>103.3</v>
      </c>
      <c r="N155" s="109">
        <v>852</v>
      </c>
    </row>
    <row r="156" spans="1:14" s="60" customFormat="1" ht="25.5" customHeight="1">
      <c r="A156" s="153"/>
      <c r="B156" s="160"/>
      <c r="C156" s="160"/>
      <c r="D156" s="149"/>
      <c r="E156" s="143"/>
      <c r="F156" s="169"/>
      <c r="G156" s="161"/>
      <c r="H156" s="39" t="s">
        <v>254</v>
      </c>
      <c r="I156" s="45">
        <v>0</v>
      </c>
      <c r="J156" s="124">
        <v>0</v>
      </c>
      <c r="K156" s="45">
        <v>0</v>
      </c>
      <c r="L156" s="33">
        <v>0</v>
      </c>
      <c r="M156" s="105">
        <f t="shared" si="16"/>
        <v>0</v>
      </c>
      <c r="N156" s="109" t="s">
        <v>320</v>
      </c>
    </row>
    <row r="157" spans="1:14" s="60" customFormat="1" ht="25.5" customHeight="1">
      <c r="A157" s="153"/>
      <c r="B157" s="161"/>
      <c r="C157" s="161"/>
      <c r="D157" s="150"/>
      <c r="E157" s="157"/>
      <c r="F157" s="170"/>
      <c r="G157" s="161"/>
      <c r="H157" s="35" t="s">
        <v>204</v>
      </c>
      <c r="I157" s="47">
        <v>300</v>
      </c>
      <c r="J157" s="127">
        <v>0</v>
      </c>
      <c r="K157" s="47">
        <v>300</v>
      </c>
      <c r="L157" s="43">
        <v>0</v>
      </c>
      <c r="M157" s="105">
        <f t="shared" si="16"/>
        <v>300</v>
      </c>
      <c r="N157" s="109">
        <v>852</v>
      </c>
    </row>
    <row r="158" spans="1:14" s="60" customFormat="1" ht="25.5" customHeight="1">
      <c r="A158" s="153"/>
      <c r="B158" s="161"/>
      <c r="C158" s="161"/>
      <c r="D158" s="150"/>
      <c r="E158" s="157"/>
      <c r="F158" s="170"/>
      <c r="G158" s="161"/>
      <c r="H158" s="39" t="s">
        <v>200</v>
      </c>
      <c r="I158" s="47">
        <v>0</v>
      </c>
      <c r="J158" s="127">
        <v>0</v>
      </c>
      <c r="K158" s="47">
        <v>0</v>
      </c>
      <c r="L158" s="43">
        <v>0</v>
      </c>
      <c r="M158" s="105">
        <f t="shared" si="16"/>
        <v>0</v>
      </c>
      <c r="N158" s="109" t="s">
        <v>320</v>
      </c>
    </row>
    <row r="159" spans="1:14" s="60" customFormat="1" ht="25.5" customHeight="1">
      <c r="A159" s="153"/>
      <c r="B159" s="161"/>
      <c r="C159" s="161"/>
      <c r="D159" s="150"/>
      <c r="E159" s="157"/>
      <c r="F159" s="170"/>
      <c r="G159" s="161"/>
      <c r="H159" s="35" t="s">
        <v>202</v>
      </c>
      <c r="I159" s="47">
        <v>0</v>
      </c>
      <c r="J159" s="127">
        <v>0</v>
      </c>
      <c r="K159" s="47">
        <v>0</v>
      </c>
      <c r="L159" s="43">
        <v>0</v>
      </c>
      <c r="M159" s="105">
        <f t="shared" si="16"/>
        <v>0</v>
      </c>
      <c r="N159" s="109" t="s">
        <v>320</v>
      </c>
    </row>
    <row r="160" spans="1:14" s="60" customFormat="1" ht="25.5" customHeight="1" thickBot="1">
      <c r="A160" s="153"/>
      <c r="B160" s="161"/>
      <c r="C160" s="161"/>
      <c r="D160" s="150"/>
      <c r="E160" s="157"/>
      <c r="F160" s="170"/>
      <c r="G160" s="161"/>
      <c r="H160" s="36" t="s">
        <v>312</v>
      </c>
      <c r="I160" s="53">
        <v>41</v>
      </c>
      <c r="J160" s="128">
        <v>41</v>
      </c>
      <c r="K160" s="53">
        <v>0</v>
      </c>
      <c r="L160" s="52">
        <v>0</v>
      </c>
      <c r="M160" s="106">
        <f t="shared" si="16"/>
        <v>41</v>
      </c>
      <c r="N160" s="115">
        <v>852</v>
      </c>
    </row>
    <row r="161" spans="1:14" s="60" customFormat="1" ht="25.5" customHeight="1" thickBot="1">
      <c r="A161" s="154"/>
      <c r="B161" s="162"/>
      <c r="C161" s="162"/>
      <c r="D161" s="151"/>
      <c r="E161" s="158"/>
      <c r="F161" s="205"/>
      <c r="G161" s="162"/>
      <c r="H161" s="37" t="s">
        <v>9</v>
      </c>
      <c r="I161" s="51">
        <f>SUM(I157:I160)+I153</f>
        <v>449</v>
      </c>
      <c r="J161" s="51">
        <f>SUM(J157:J160)+J153</f>
        <v>44.3</v>
      </c>
      <c r="K161" s="51">
        <f>SUM(K157:K160)+K153</f>
        <v>400</v>
      </c>
      <c r="L161" s="50">
        <f>SUM(L157:L160)+L153</f>
        <v>0</v>
      </c>
      <c r="M161" s="107">
        <f>SUM(M157:M160)+M153</f>
        <v>444.3</v>
      </c>
      <c r="N161" s="116" t="s">
        <v>320</v>
      </c>
    </row>
    <row r="162" spans="1:14" s="60" customFormat="1" ht="25.5" customHeight="1">
      <c r="A162" s="152">
        <v>18</v>
      </c>
      <c r="B162" s="159" t="s">
        <v>306</v>
      </c>
      <c r="C162" s="159" t="s">
        <v>307</v>
      </c>
      <c r="D162" s="148" t="s">
        <v>6</v>
      </c>
      <c r="E162" s="142" t="s">
        <v>334</v>
      </c>
      <c r="F162" s="168" t="s">
        <v>7</v>
      </c>
      <c r="G162" s="159" t="s">
        <v>335</v>
      </c>
      <c r="H162" s="38" t="s">
        <v>118</v>
      </c>
      <c r="I162" s="132">
        <v>0</v>
      </c>
      <c r="J162" s="126">
        <v>0</v>
      </c>
      <c r="K162" s="46">
        <v>120</v>
      </c>
      <c r="L162" s="42">
        <v>0</v>
      </c>
      <c r="M162" s="104">
        <f>SUM(J162:L162)</f>
        <v>120</v>
      </c>
      <c r="N162" s="114">
        <v>600</v>
      </c>
    </row>
    <row r="163" spans="1:14" s="60" customFormat="1" ht="25.5" customHeight="1">
      <c r="A163" s="153"/>
      <c r="B163" s="160"/>
      <c r="C163" s="160"/>
      <c r="D163" s="149"/>
      <c r="E163" s="143"/>
      <c r="F163" s="169"/>
      <c r="G163" s="161"/>
      <c r="H163" s="35" t="s">
        <v>252</v>
      </c>
      <c r="I163" s="41"/>
      <c r="J163" s="124"/>
      <c r="K163" s="45"/>
      <c r="L163" s="33"/>
      <c r="M163" s="105" t="s">
        <v>180</v>
      </c>
      <c r="N163" s="109" t="s">
        <v>320</v>
      </c>
    </row>
    <row r="164" spans="1:14" s="60" customFormat="1" ht="25.5" customHeight="1">
      <c r="A164" s="153"/>
      <c r="B164" s="160"/>
      <c r="C164" s="160"/>
      <c r="D164" s="149"/>
      <c r="E164" s="143"/>
      <c r="F164" s="169"/>
      <c r="G164" s="161"/>
      <c r="H164" s="35" t="s">
        <v>253</v>
      </c>
      <c r="I164" s="41">
        <v>0</v>
      </c>
      <c r="J164" s="45">
        <f>J162-J165</f>
        <v>0</v>
      </c>
      <c r="K164" s="45">
        <f>K162-K165</f>
        <v>120</v>
      </c>
      <c r="L164" s="41">
        <v>0</v>
      </c>
      <c r="M164" s="105">
        <f aca="true" t="shared" si="17" ref="M164:M169">SUM(J164:L164)</f>
        <v>120</v>
      </c>
      <c r="N164" s="109">
        <v>600</v>
      </c>
    </row>
    <row r="165" spans="1:14" s="60" customFormat="1" ht="25.5" customHeight="1">
      <c r="A165" s="153"/>
      <c r="B165" s="160"/>
      <c r="C165" s="160"/>
      <c r="D165" s="149"/>
      <c r="E165" s="143"/>
      <c r="F165" s="169"/>
      <c r="G165" s="161"/>
      <c r="H165" s="39" t="s">
        <v>255</v>
      </c>
      <c r="I165" s="130">
        <v>0</v>
      </c>
      <c r="J165" s="124">
        <v>0</v>
      </c>
      <c r="K165" s="45">
        <v>0</v>
      </c>
      <c r="L165" s="33">
        <v>0</v>
      </c>
      <c r="M165" s="105">
        <f t="shared" si="17"/>
        <v>0</v>
      </c>
      <c r="N165" s="109" t="s">
        <v>320</v>
      </c>
    </row>
    <row r="166" spans="1:14" s="60" customFormat="1" ht="25.5" customHeight="1">
      <c r="A166" s="153"/>
      <c r="B166" s="161"/>
      <c r="C166" s="161"/>
      <c r="D166" s="150"/>
      <c r="E166" s="157"/>
      <c r="F166" s="170"/>
      <c r="G166" s="161"/>
      <c r="H166" s="35" t="s">
        <v>204</v>
      </c>
      <c r="I166" s="41">
        <v>0</v>
      </c>
      <c r="J166" s="127">
        <v>0</v>
      </c>
      <c r="K166" s="47">
        <v>0</v>
      </c>
      <c r="L166" s="43">
        <v>0</v>
      </c>
      <c r="M166" s="105">
        <f t="shared" si="17"/>
        <v>0</v>
      </c>
      <c r="N166" s="109" t="s">
        <v>320</v>
      </c>
    </row>
    <row r="167" spans="1:14" s="60" customFormat="1" ht="25.5" customHeight="1">
      <c r="A167" s="153"/>
      <c r="B167" s="161"/>
      <c r="C167" s="161"/>
      <c r="D167" s="150"/>
      <c r="E167" s="157"/>
      <c r="F167" s="170"/>
      <c r="G167" s="161"/>
      <c r="H167" s="39" t="s">
        <v>200</v>
      </c>
      <c r="I167" s="130">
        <v>0</v>
      </c>
      <c r="J167" s="127">
        <v>0</v>
      </c>
      <c r="K167" s="47">
        <v>0</v>
      </c>
      <c r="L167" s="43">
        <v>0</v>
      </c>
      <c r="M167" s="105">
        <f t="shared" si="17"/>
        <v>0</v>
      </c>
      <c r="N167" s="109" t="s">
        <v>320</v>
      </c>
    </row>
    <row r="168" spans="1:14" s="60" customFormat="1" ht="25.5" customHeight="1">
      <c r="A168" s="153"/>
      <c r="B168" s="161"/>
      <c r="C168" s="161"/>
      <c r="D168" s="150"/>
      <c r="E168" s="157"/>
      <c r="F168" s="170"/>
      <c r="G168" s="161"/>
      <c r="H168" s="35" t="s">
        <v>202</v>
      </c>
      <c r="I168" s="41">
        <v>0</v>
      </c>
      <c r="J168" s="127">
        <v>0</v>
      </c>
      <c r="K168" s="47">
        <v>0</v>
      </c>
      <c r="L168" s="43">
        <v>0</v>
      </c>
      <c r="M168" s="105">
        <f t="shared" si="17"/>
        <v>0</v>
      </c>
      <c r="N168" s="109" t="s">
        <v>320</v>
      </c>
    </row>
    <row r="169" spans="1:14" s="60" customFormat="1" ht="25.5" customHeight="1" thickBot="1">
      <c r="A169" s="153"/>
      <c r="B169" s="161"/>
      <c r="C169" s="161"/>
      <c r="D169" s="150"/>
      <c r="E169" s="157"/>
      <c r="F169" s="170"/>
      <c r="G169" s="161"/>
      <c r="H169" s="36" t="s">
        <v>308</v>
      </c>
      <c r="I169" s="131">
        <v>0</v>
      </c>
      <c r="J169" s="128">
        <v>0</v>
      </c>
      <c r="K169" s="53">
        <v>114</v>
      </c>
      <c r="L169" s="52">
        <v>0</v>
      </c>
      <c r="M169" s="106">
        <f t="shared" si="17"/>
        <v>114</v>
      </c>
      <c r="N169" s="115">
        <v>600</v>
      </c>
    </row>
    <row r="170" spans="1:14" s="60" customFormat="1" ht="25.5" customHeight="1" thickBot="1">
      <c r="A170" s="154"/>
      <c r="B170" s="162"/>
      <c r="C170" s="162"/>
      <c r="D170" s="151"/>
      <c r="E170" s="158"/>
      <c r="F170" s="205"/>
      <c r="G170" s="162"/>
      <c r="H170" s="37" t="s">
        <v>9</v>
      </c>
      <c r="I170" s="50">
        <v>0</v>
      </c>
      <c r="J170" s="51">
        <f>SUM(J166:J169)+J162</f>
        <v>0</v>
      </c>
      <c r="K170" s="51">
        <f>SUM(K166:K169)+K162</f>
        <v>234</v>
      </c>
      <c r="L170" s="50">
        <f>SUM(L166:L169)+L162</f>
        <v>0</v>
      </c>
      <c r="M170" s="107">
        <f>SUM(M166:M169)+M162</f>
        <v>234</v>
      </c>
      <c r="N170" s="116" t="s">
        <v>320</v>
      </c>
    </row>
    <row r="171" spans="1:14" s="60" customFormat="1" ht="25.5" customHeight="1">
      <c r="A171" s="152">
        <v>19</v>
      </c>
      <c r="B171" s="159" t="s">
        <v>333</v>
      </c>
      <c r="C171" s="159" t="s">
        <v>333</v>
      </c>
      <c r="D171" s="148" t="s">
        <v>6</v>
      </c>
      <c r="E171" s="142" t="s">
        <v>334</v>
      </c>
      <c r="F171" s="168" t="s">
        <v>7</v>
      </c>
      <c r="G171" s="159" t="s">
        <v>336</v>
      </c>
      <c r="H171" s="38" t="s">
        <v>118</v>
      </c>
      <c r="I171" s="132">
        <v>0</v>
      </c>
      <c r="J171" s="126">
        <v>0</v>
      </c>
      <c r="K171" s="46">
        <v>215</v>
      </c>
      <c r="L171" s="42">
        <v>0</v>
      </c>
      <c r="M171" s="104">
        <f>SUM(J171:L171)</f>
        <v>215</v>
      </c>
      <c r="N171" s="114">
        <v>600</v>
      </c>
    </row>
    <row r="172" spans="1:14" s="60" customFormat="1" ht="25.5" customHeight="1">
      <c r="A172" s="153"/>
      <c r="B172" s="160"/>
      <c r="C172" s="160"/>
      <c r="D172" s="149"/>
      <c r="E172" s="143"/>
      <c r="F172" s="169"/>
      <c r="G172" s="161"/>
      <c r="H172" s="35" t="s">
        <v>252</v>
      </c>
      <c r="I172" s="41"/>
      <c r="J172" s="124"/>
      <c r="K172" s="45"/>
      <c r="L172" s="33"/>
      <c r="M172" s="105" t="s">
        <v>180</v>
      </c>
      <c r="N172" s="109" t="s">
        <v>320</v>
      </c>
    </row>
    <row r="173" spans="1:14" s="60" customFormat="1" ht="25.5" customHeight="1">
      <c r="A173" s="153"/>
      <c r="B173" s="160"/>
      <c r="C173" s="160"/>
      <c r="D173" s="149"/>
      <c r="E173" s="143"/>
      <c r="F173" s="169"/>
      <c r="G173" s="161"/>
      <c r="H173" s="35" t="s">
        <v>253</v>
      </c>
      <c r="I173" s="41">
        <v>0</v>
      </c>
      <c r="J173" s="45">
        <f>J171-J174</f>
        <v>0</v>
      </c>
      <c r="K173" s="45">
        <f>K171-K174</f>
        <v>215</v>
      </c>
      <c r="L173" s="41">
        <v>0</v>
      </c>
      <c r="M173" s="105">
        <f aca="true" t="shared" si="18" ref="M173:M178">SUM(J173:L173)</f>
        <v>215</v>
      </c>
      <c r="N173" s="109">
        <v>600</v>
      </c>
    </row>
    <row r="174" spans="1:14" s="60" customFormat="1" ht="25.5" customHeight="1">
      <c r="A174" s="153"/>
      <c r="B174" s="160"/>
      <c r="C174" s="160"/>
      <c r="D174" s="149"/>
      <c r="E174" s="143"/>
      <c r="F174" s="169"/>
      <c r="G174" s="161"/>
      <c r="H174" s="39" t="s">
        <v>309</v>
      </c>
      <c r="I174" s="130">
        <v>0</v>
      </c>
      <c r="J174" s="124">
        <v>0</v>
      </c>
      <c r="K174" s="45">
        <v>0</v>
      </c>
      <c r="L174" s="33">
        <v>0</v>
      </c>
      <c r="M174" s="105">
        <f t="shared" si="18"/>
        <v>0</v>
      </c>
      <c r="N174" s="109" t="s">
        <v>320</v>
      </c>
    </row>
    <row r="175" spans="1:14" s="60" customFormat="1" ht="25.5" customHeight="1">
      <c r="A175" s="153"/>
      <c r="B175" s="161"/>
      <c r="C175" s="161"/>
      <c r="D175" s="150"/>
      <c r="E175" s="157"/>
      <c r="F175" s="170"/>
      <c r="G175" s="161"/>
      <c r="H175" s="35" t="s">
        <v>204</v>
      </c>
      <c r="I175" s="41">
        <v>0</v>
      </c>
      <c r="J175" s="127">
        <v>0</v>
      </c>
      <c r="K175" s="47">
        <v>0</v>
      </c>
      <c r="L175" s="43">
        <v>0</v>
      </c>
      <c r="M175" s="105">
        <f t="shared" si="18"/>
        <v>0</v>
      </c>
      <c r="N175" s="109" t="s">
        <v>320</v>
      </c>
    </row>
    <row r="176" spans="1:14" s="60" customFormat="1" ht="25.5" customHeight="1">
      <c r="A176" s="153"/>
      <c r="B176" s="161"/>
      <c r="C176" s="161"/>
      <c r="D176" s="150"/>
      <c r="E176" s="157"/>
      <c r="F176" s="170"/>
      <c r="G176" s="161"/>
      <c r="H176" s="39" t="s">
        <v>200</v>
      </c>
      <c r="I176" s="130">
        <v>0</v>
      </c>
      <c r="J176" s="127">
        <v>0</v>
      </c>
      <c r="K176" s="47">
        <v>0</v>
      </c>
      <c r="L176" s="43">
        <v>0</v>
      </c>
      <c r="M176" s="105">
        <f t="shared" si="18"/>
        <v>0</v>
      </c>
      <c r="N176" s="109" t="s">
        <v>320</v>
      </c>
    </row>
    <row r="177" spans="1:14" s="60" customFormat="1" ht="25.5" customHeight="1">
      <c r="A177" s="153"/>
      <c r="B177" s="161"/>
      <c r="C177" s="161"/>
      <c r="D177" s="150"/>
      <c r="E177" s="157"/>
      <c r="F177" s="170"/>
      <c r="G177" s="161"/>
      <c r="H177" s="35" t="s">
        <v>202</v>
      </c>
      <c r="I177" s="41">
        <v>0</v>
      </c>
      <c r="J177" s="127">
        <v>0</v>
      </c>
      <c r="K177" s="47">
        <v>0</v>
      </c>
      <c r="L177" s="43">
        <v>0</v>
      </c>
      <c r="M177" s="105">
        <f t="shared" si="18"/>
        <v>0</v>
      </c>
      <c r="N177" s="109" t="s">
        <v>320</v>
      </c>
    </row>
    <row r="178" spans="1:14" s="60" customFormat="1" ht="25.5" customHeight="1" thickBot="1">
      <c r="A178" s="153"/>
      <c r="B178" s="161"/>
      <c r="C178" s="161"/>
      <c r="D178" s="150"/>
      <c r="E178" s="157"/>
      <c r="F178" s="170"/>
      <c r="G178" s="161"/>
      <c r="H178" s="36" t="s">
        <v>311</v>
      </c>
      <c r="I178" s="131">
        <v>0</v>
      </c>
      <c r="J178" s="128">
        <v>0</v>
      </c>
      <c r="K178" s="53">
        <v>0</v>
      </c>
      <c r="L178" s="52">
        <v>0</v>
      </c>
      <c r="M178" s="106">
        <f t="shared" si="18"/>
        <v>0</v>
      </c>
      <c r="N178" s="115" t="s">
        <v>320</v>
      </c>
    </row>
    <row r="179" spans="1:14" s="60" customFormat="1" ht="25.5" customHeight="1" thickBot="1">
      <c r="A179" s="154"/>
      <c r="B179" s="162"/>
      <c r="C179" s="162"/>
      <c r="D179" s="151"/>
      <c r="E179" s="158"/>
      <c r="F179" s="205"/>
      <c r="G179" s="162"/>
      <c r="H179" s="37" t="s">
        <v>9</v>
      </c>
      <c r="I179" s="50">
        <v>0</v>
      </c>
      <c r="J179" s="51">
        <f>SUM(J175:J178)+J171</f>
        <v>0</v>
      </c>
      <c r="K179" s="51">
        <f>SUM(K175:K178)+K171</f>
        <v>215</v>
      </c>
      <c r="L179" s="50">
        <f>SUM(L175:L178)+L171</f>
        <v>0</v>
      </c>
      <c r="M179" s="107">
        <f>SUM(M175:M178)+M171</f>
        <v>215</v>
      </c>
      <c r="N179" s="116" t="s">
        <v>320</v>
      </c>
    </row>
    <row r="180" spans="1:14" s="60" customFormat="1" ht="25.5" customHeight="1">
      <c r="A180" s="152">
        <v>20</v>
      </c>
      <c r="B180" s="155" t="s">
        <v>348</v>
      </c>
      <c r="C180" s="155" t="s">
        <v>349</v>
      </c>
      <c r="D180" s="148" t="s">
        <v>6</v>
      </c>
      <c r="E180" s="142" t="s">
        <v>334</v>
      </c>
      <c r="F180" s="148" t="s">
        <v>7</v>
      </c>
      <c r="G180" s="155"/>
      <c r="H180" s="38" t="s">
        <v>118</v>
      </c>
      <c r="I180" s="132">
        <v>0</v>
      </c>
      <c r="J180" s="126">
        <v>0</v>
      </c>
      <c r="K180" s="46">
        <v>30</v>
      </c>
      <c r="L180" s="42">
        <v>170</v>
      </c>
      <c r="M180" s="104">
        <f>SUM(J180:L180)</f>
        <v>200</v>
      </c>
      <c r="N180" s="114">
        <v>600</v>
      </c>
    </row>
    <row r="181" spans="1:14" s="60" customFormat="1" ht="25.5" customHeight="1">
      <c r="A181" s="153"/>
      <c r="B181" s="156"/>
      <c r="C181" s="156"/>
      <c r="D181" s="149"/>
      <c r="E181" s="143"/>
      <c r="F181" s="149"/>
      <c r="G181" s="156"/>
      <c r="H181" s="35" t="s">
        <v>252</v>
      </c>
      <c r="I181" s="41"/>
      <c r="J181" s="124"/>
      <c r="K181" s="45"/>
      <c r="L181" s="33"/>
      <c r="M181" s="105" t="s">
        <v>180</v>
      </c>
      <c r="N181" s="109" t="s">
        <v>320</v>
      </c>
    </row>
    <row r="182" spans="1:14" s="60" customFormat="1" ht="25.5" customHeight="1">
      <c r="A182" s="153"/>
      <c r="B182" s="156"/>
      <c r="C182" s="156"/>
      <c r="D182" s="149"/>
      <c r="E182" s="143"/>
      <c r="F182" s="149"/>
      <c r="G182" s="156"/>
      <c r="H182" s="35" t="s">
        <v>253</v>
      </c>
      <c r="I182" s="41">
        <v>0</v>
      </c>
      <c r="J182" s="45">
        <f>J180-J183</f>
        <v>0</v>
      </c>
      <c r="K182" s="45">
        <v>30</v>
      </c>
      <c r="L182" s="41">
        <v>170</v>
      </c>
      <c r="M182" s="105">
        <f aca="true" t="shared" si="19" ref="M182:M187">SUM(J182:L182)</f>
        <v>200</v>
      </c>
      <c r="N182" s="109">
        <v>600</v>
      </c>
    </row>
    <row r="183" spans="1:14" s="60" customFormat="1" ht="25.5" customHeight="1">
      <c r="A183" s="153"/>
      <c r="B183" s="156"/>
      <c r="C183" s="156"/>
      <c r="D183" s="149"/>
      <c r="E183" s="143"/>
      <c r="F183" s="149"/>
      <c r="G183" s="156"/>
      <c r="H183" s="39" t="s">
        <v>309</v>
      </c>
      <c r="I183" s="130">
        <v>0</v>
      </c>
      <c r="J183" s="124">
        <v>0</v>
      </c>
      <c r="K183" s="45">
        <v>0</v>
      </c>
      <c r="L183" s="33">
        <v>0</v>
      </c>
      <c r="M183" s="105">
        <f t="shared" si="19"/>
        <v>0</v>
      </c>
      <c r="N183" s="109" t="s">
        <v>320</v>
      </c>
    </row>
    <row r="184" spans="1:14" s="60" customFormat="1" ht="25.5" customHeight="1">
      <c r="A184" s="153"/>
      <c r="B184" s="156"/>
      <c r="C184" s="156"/>
      <c r="D184" s="150"/>
      <c r="E184" s="157"/>
      <c r="F184" s="150"/>
      <c r="G184" s="156"/>
      <c r="H184" s="35" t="s">
        <v>204</v>
      </c>
      <c r="I184" s="41">
        <v>0</v>
      </c>
      <c r="J184" s="127">
        <v>0</v>
      </c>
      <c r="K184" s="47">
        <v>500</v>
      </c>
      <c r="L184" s="43">
        <v>0</v>
      </c>
      <c r="M184" s="105">
        <f t="shared" si="19"/>
        <v>500</v>
      </c>
      <c r="N184" s="109" t="s">
        <v>320</v>
      </c>
    </row>
    <row r="185" spans="1:14" s="60" customFormat="1" ht="25.5" customHeight="1">
      <c r="A185" s="153"/>
      <c r="B185" s="156"/>
      <c r="C185" s="156"/>
      <c r="D185" s="150"/>
      <c r="E185" s="157"/>
      <c r="F185" s="150"/>
      <c r="G185" s="156"/>
      <c r="H185" s="39" t="s">
        <v>200</v>
      </c>
      <c r="I185" s="130">
        <v>0</v>
      </c>
      <c r="J185" s="127">
        <v>0</v>
      </c>
      <c r="K185" s="47">
        <v>0</v>
      </c>
      <c r="L185" s="43">
        <v>0</v>
      </c>
      <c r="M185" s="105">
        <f t="shared" si="19"/>
        <v>0</v>
      </c>
      <c r="N185" s="109" t="s">
        <v>320</v>
      </c>
    </row>
    <row r="186" spans="1:14" s="60" customFormat="1" ht="25.5" customHeight="1">
      <c r="A186" s="153"/>
      <c r="B186" s="156"/>
      <c r="C186" s="156"/>
      <c r="D186" s="150"/>
      <c r="E186" s="157"/>
      <c r="F186" s="150"/>
      <c r="G186" s="156"/>
      <c r="H186" s="35" t="s">
        <v>202</v>
      </c>
      <c r="I186" s="41">
        <v>0</v>
      </c>
      <c r="J186" s="127">
        <v>0</v>
      </c>
      <c r="K186" s="47">
        <v>0</v>
      </c>
      <c r="L186" s="43">
        <v>0</v>
      </c>
      <c r="M186" s="105">
        <f t="shared" si="19"/>
        <v>0</v>
      </c>
      <c r="N186" s="109" t="s">
        <v>320</v>
      </c>
    </row>
    <row r="187" spans="1:14" s="60" customFormat="1" ht="25.5" customHeight="1" thickBot="1">
      <c r="A187" s="153"/>
      <c r="B187" s="156"/>
      <c r="C187" s="156"/>
      <c r="D187" s="150"/>
      <c r="E187" s="157"/>
      <c r="F187" s="150"/>
      <c r="G187" s="156"/>
      <c r="H187" s="36" t="s">
        <v>311</v>
      </c>
      <c r="I187" s="131">
        <v>0</v>
      </c>
      <c r="J187" s="128">
        <v>0</v>
      </c>
      <c r="K187" s="53">
        <v>0</v>
      </c>
      <c r="L187" s="52">
        <v>0</v>
      </c>
      <c r="M187" s="106">
        <f t="shared" si="19"/>
        <v>0</v>
      </c>
      <c r="N187" s="115" t="s">
        <v>320</v>
      </c>
    </row>
    <row r="188" spans="1:14" s="60" customFormat="1" ht="25.5" customHeight="1" thickBot="1">
      <c r="A188" s="154"/>
      <c r="B188" s="144"/>
      <c r="C188" s="144"/>
      <c r="D188" s="151"/>
      <c r="E188" s="158"/>
      <c r="F188" s="151"/>
      <c r="G188" s="145"/>
      <c r="H188" s="37" t="s">
        <v>9</v>
      </c>
      <c r="I188" s="50">
        <v>0</v>
      </c>
      <c r="J188" s="51">
        <f>SUM(J184:J187)+J180</f>
        <v>0</v>
      </c>
      <c r="K188" s="51">
        <f>SUM(K184:K187)+K180</f>
        <v>530</v>
      </c>
      <c r="L188" s="50">
        <f>SUM(L184:L187)+L180</f>
        <v>170</v>
      </c>
      <c r="M188" s="107">
        <f>SUM(M184:M187)+M180</f>
        <v>700</v>
      </c>
      <c r="N188" s="116" t="s">
        <v>320</v>
      </c>
    </row>
    <row r="189" spans="1:14" s="60" customFormat="1" ht="25.5" customHeight="1">
      <c r="A189" s="152">
        <v>21</v>
      </c>
      <c r="B189" s="159" t="s">
        <v>243</v>
      </c>
      <c r="C189" s="159" t="s">
        <v>244</v>
      </c>
      <c r="D189" s="148" t="s">
        <v>6</v>
      </c>
      <c r="E189" s="142" t="s">
        <v>23</v>
      </c>
      <c r="F189" s="148" t="s">
        <v>7</v>
      </c>
      <c r="G189" s="159"/>
      <c r="H189" s="38" t="s">
        <v>118</v>
      </c>
      <c r="I189" s="132">
        <v>0</v>
      </c>
      <c r="J189" s="126">
        <v>0</v>
      </c>
      <c r="K189" s="46">
        <v>0</v>
      </c>
      <c r="L189" s="42">
        <v>300</v>
      </c>
      <c r="M189" s="104">
        <f>SUM(J189:L189)</f>
        <v>300</v>
      </c>
      <c r="N189" s="114">
        <v>750</v>
      </c>
    </row>
    <row r="190" spans="1:14" s="60" customFormat="1" ht="25.5" customHeight="1">
      <c r="A190" s="153"/>
      <c r="B190" s="160"/>
      <c r="C190" s="160"/>
      <c r="D190" s="149"/>
      <c r="E190" s="143"/>
      <c r="F190" s="149"/>
      <c r="G190" s="161"/>
      <c r="H190" s="35" t="s">
        <v>252</v>
      </c>
      <c r="I190" s="41"/>
      <c r="J190" s="124"/>
      <c r="K190" s="45"/>
      <c r="L190" s="33"/>
      <c r="M190" s="105" t="s">
        <v>180</v>
      </c>
      <c r="N190" s="109" t="s">
        <v>320</v>
      </c>
    </row>
    <row r="191" spans="1:14" s="60" customFormat="1" ht="25.5" customHeight="1">
      <c r="A191" s="153"/>
      <c r="B191" s="160"/>
      <c r="C191" s="160"/>
      <c r="D191" s="149"/>
      <c r="E191" s="143"/>
      <c r="F191" s="149"/>
      <c r="G191" s="161"/>
      <c r="H191" s="35" t="s">
        <v>253</v>
      </c>
      <c r="I191" s="41">
        <v>0</v>
      </c>
      <c r="J191" s="45">
        <f>J189-J192</f>
        <v>0</v>
      </c>
      <c r="K191" s="45">
        <f>K189-K192</f>
        <v>0</v>
      </c>
      <c r="L191" s="41">
        <f>L189-L192</f>
        <v>0</v>
      </c>
      <c r="M191" s="105">
        <f aca="true" t="shared" si="20" ref="M191:M196">SUM(J191:L191)</f>
        <v>0</v>
      </c>
      <c r="N191" s="109" t="s">
        <v>320</v>
      </c>
    </row>
    <row r="192" spans="1:14" s="60" customFormat="1" ht="25.5" customHeight="1">
      <c r="A192" s="153"/>
      <c r="B192" s="160"/>
      <c r="C192" s="160"/>
      <c r="D192" s="149"/>
      <c r="E192" s="143"/>
      <c r="F192" s="149"/>
      <c r="G192" s="161"/>
      <c r="H192" s="39" t="s">
        <v>254</v>
      </c>
      <c r="I192" s="130">
        <v>0</v>
      </c>
      <c r="J192" s="124">
        <v>0</v>
      </c>
      <c r="K192" s="45">
        <v>0</v>
      </c>
      <c r="L192" s="33">
        <v>300</v>
      </c>
      <c r="M192" s="105">
        <f t="shared" si="20"/>
        <v>300</v>
      </c>
      <c r="N192" s="109">
        <v>750</v>
      </c>
    </row>
    <row r="193" spans="1:14" s="60" customFormat="1" ht="25.5" customHeight="1">
      <c r="A193" s="153"/>
      <c r="B193" s="161"/>
      <c r="C193" s="161"/>
      <c r="D193" s="150"/>
      <c r="E193" s="157"/>
      <c r="F193" s="150"/>
      <c r="G193" s="161"/>
      <c r="H193" s="39" t="s">
        <v>256</v>
      </c>
      <c r="I193" s="130">
        <v>0</v>
      </c>
      <c r="J193" s="127">
        <v>0</v>
      </c>
      <c r="K193" s="47">
        <v>0</v>
      </c>
      <c r="L193" s="43">
        <v>0</v>
      </c>
      <c r="M193" s="105">
        <f t="shared" si="20"/>
        <v>0</v>
      </c>
      <c r="N193" s="109" t="s">
        <v>320</v>
      </c>
    </row>
    <row r="194" spans="1:14" s="60" customFormat="1" ht="25.5" customHeight="1">
      <c r="A194" s="153"/>
      <c r="B194" s="161"/>
      <c r="C194" s="161"/>
      <c r="D194" s="150"/>
      <c r="E194" s="157"/>
      <c r="F194" s="150"/>
      <c r="G194" s="161"/>
      <c r="H194" s="39" t="s">
        <v>200</v>
      </c>
      <c r="I194" s="130">
        <v>0</v>
      </c>
      <c r="J194" s="127">
        <v>0</v>
      </c>
      <c r="K194" s="47">
        <v>0</v>
      </c>
      <c r="L194" s="43">
        <v>0</v>
      </c>
      <c r="M194" s="105">
        <f t="shared" si="20"/>
        <v>0</v>
      </c>
      <c r="N194" s="109" t="s">
        <v>320</v>
      </c>
    </row>
    <row r="195" spans="1:14" s="60" customFormat="1" ht="25.5" customHeight="1">
      <c r="A195" s="153"/>
      <c r="B195" s="161"/>
      <c r="C195" s="161"/>
      <c r="D195" s="150"/>
      <c r="E195" s="157"/>
      <c r="F195" s="150"/>
      <c r="G195" s="161"/>
      <c r="H195" s="35" t="s">
        <v>203</v>
      </c>
      <c r="I195" s="41">
        <v>0</v>
      </c>
      <c r="J195" s="127">
        <v>0</v>
      </c>
      <c r="K195" s="47">
        <v>0</v>
      </c>
      <c r="L195" s="43">
        <v>900</v>
      </c>
      <c r="M195" s="105">
        <f t="shared" si="20"/>
        <v>900</v>
      </c>
      <c r="N195" s="109">
        <v>750</v>
      </c>
    </row>
    <row r="196" spans="1:14" s="60" customFormat="1" ht="25.5" customHeight="1" thickBot="1">
      <c r="A196" s="153"/>
      <c r="B196" s="161"/>
      <c r="C196" s="161"/>
      <c r="D196" s="150"/>
      <c r="E196" s="157"/>
      <c r="F196" s="150"/>
      <c r="G196" s="161"/>
      <c r="H196" s="36" t="s">
        <v>198</v>
      </c>
      <c r="I196" s="131">
        <v>0</v>
      </c>
      <c r="J196" s="128">
        <v>0</v>
      </c>
      <c r="K196" s="53">
        <v>0</v>
      </c>
      <c r="L196" s="52">
        <v>0</v>
      </c>
      <c r="M196" s="106">
        <f t="shared" si="20"/>
        <v>0</v>
      </c>
      <c r="N196" s="115" t="s">
        <v>320</v>
      </c>
    </row>
    <row r="197" spans="1:14" s="60" customFormat="1" ht="25.5" customHeight="1" thickBot="1">
      <c r="A197" s="154"/>
      <c r="B197" s="162"/>
      <c r="C197" s="162"/>
      <c r="D197" s="151"/>
      <c r="E197" s="158"/>
      <c r="F197" s="151"/>
      <c r="G197" s="162"/>
      <c r="H197" s="37" t="s">
        <v>9</v>
      </c>
      <c r="I197" s="50">
        <v>0</v>
      </c>
      <c r="J197" s="51">
        <f>SUM(J193:J196)+J189</f>
        <v>0</v>
      </c>
      <c r="K197" s="51">
        <f>SUM(K193:K196)+K189</f>
        <v>0</v>
      </c>
      <c r="L197" s="50">
        <f>SUM(L193:L196)+L189</f>
        <v>1200</v>
      </c>
      <c r="M197" s="107">
        <f>SUM(M193:M196)+M189</f>
        <v>1200</v>
      </c>
      <c r="N197" s="116" t="s">
        <v>320</v>
      </c>
    </row>
    <row r="198" spans="1:18" s="62" customFormat="1" ht="22.5" customHeight="1" thickBot="1">
      <c r="A198" s="179"/>
      <c r="B198" s="180"/>
      <c r="C198" s="180"/>
      <c r="D198" s="180"/>
      <c r="E198" s="180"/>
      <c r="F198" s="180"/>
      <c r="G198" s="184" t="s">
        <v>208</v>
      </c>
      <c r="H198" s="185"/>
      <c r="I198" s="133" t="s">
        <v>320</v>
      </c>
      <c r="J198" s="48">
        <f aca="true" t="shared" si="21" ref="J198:M203">SUM(J9,J18,J27,J36,J45,J54,J63,J72,J81,J90,J99,J108,J117,J126,J135,J144,J153,J162,J171,J180,J189)</f>
        <v>23.3</v>
      </c>
      <c r="K198" s="48">
        <f t="shared" si="21"/>
        <v>2221.5</v>
      </c>
      <c r="L198" s="48">
        <f t="shared" si="21"/>
        <v>726</v>
      </c>
      <c r="M198" s="48">
        <f t="shared" si="21"/>
        <v>2970.8</v>
      </c>
      <c r="N198" s="120" t="s">
        <v>320</v>
      </c>
      <c r="O198" s="60"/>
      <c r="P198" s="60"/>
      <c r="Q198" s="60"/>
      <c r="R198" s="60"/>
    </row>
    <row r="199" spans="1:18" s="62" customFormat="1" ht="22.5" customHeight="1" thickBot="1">
      <c r="A199" s="179"/>
      <c r="B199" s="180"/>
      <c r="C199" s="180"/>
      <c r="D199" s="180"/>
      <c r="E199" s="180"/>
      <c r="F199" s="180"/>
      <c r="G199" s="188" t="s">
        <v>252</v>
      </c>
      <c r="H199" s="189"/>
      <c r="I199" s="134" t="s">
        <v>320</v>
      </c>
      <c r="J199" s="48">
        <f t="shared" si="21"/>
        <v>0</v>
      </c>
      <c r="K199" s="48">
        <f t="shared" si="21"/>
        <v>0</v>
      </c>
      <c r="L199" s="48">
        <f t="shared" si="21"/>
        <v>0</v>
      </c>
      <c r="M199" s="48">
        <f t="shared" si="21"/>
        <v>0</v>
      </c>
      <c r="N199" s="116" t="s">
        <v>320</v>
      </c>
      <c r="O199" s="60"/>
      <c r="P199" s="60"/>
      <c r="Q199" s="60"/>
      <c r="R199" s="60"/>
    </row>
    <row r="200" spans="1:18" s="62" customFormat="1" ht="22.5" customHeight="1" thickBot="1">
      <c r="A200" s="179"/>
      <c r="B200" s="180"/>
      <c r="C200" s="180"/>
      <c r="D200" s="180"/>
      <c r="E200" s="180"/>
      <c r="F200" s="180"/>
      <c r="G200" s="188" t="s">
        <v>313</v>
      </c>
      <c r="H200" s="189"/>
      <c r="I200" s="134" t="s">
        <v>320</v>
      </c>
      <c r="J200" s="48">
        <f t="shared" si="21"/>
        <v>23.3</v>
      </c>
      <c r="K200" s="48">
        <f t="shared" si="21"/>
        <v>1007</v>
      </c>
      <c r="L200" s="48">
        <f t="shared" si="21"/>
        <v>276</v>
      </c>
      <c r="M200" s="48">
        <f t="shared" si="21"/>
        <v>1306.3</v>
      </c>
      <c r="N200" s="120" t="s">
        <v>320</v>
      </c>
      <c r="O200" s="60"/>
      <c r="P200" s="60"/>
      <c r="Q200" s="60"/>
      <c r="R200" s="60"/>
    </row>
    <row r="201" spans="1:18" s="62" customFormat="1" ht="22.5" customHeight="1" thickBot="1">
      <c r="A201" s="179"/>
      <c r="B201" s="180"/>
      <c r="C201" s="180"/>
      <c r="D201" s="180"/>
      <c r="E201" s="180"/>
      <c r="F201" s="180"/>
      <c r="G201" s="188" t="s">
        <v>314</v>
      </c>
      <c r="H201" s="189"/>
      <c r="I201" s="134" t="s">
        <v>320</v>
      </c>
      <c r="J201" s="48">
        <f t="shared" si="21"/>
        <v>0</v>
      </c>
      <c r="K201" s="48">
        <f t="shared" si="21"/>
        <v>1214.5</v>
      </c>
      <c r="L201" s="48">
        <f t="shared" si="21"/>
        <v>450</v>
      </c>
      <c r="M201" s="48">
        <f t="shared" si="21"/>
        <v>1664.5</v>
      </c>
      <c r="N201" s="116" t="s">
        <v>320</v>
      </c>
      <c r="O201" s="60"/>
      <c r="P201" s="60"/>
      <c r="Q201" s="60"/>
      <c r="R201" s="60"/>
    </row>
    <row r="202" spans="1:18" s="62" customFormat="1" ht="22.5" customHeight="1" thickBot="1">
      <c r="A202" s="181"/>
      <c r="B202" s="180"/>
      <c r="C202" s="180"/>
      <c r="D202" s="180"/>
      <c r="E202" s="180"/>
      <c r="F202" s="180"/>
      <c r="G202" s="186" t="s">
        <v>315</v>
      </c>
      <c r="H202" s="187"/>
      <c r="I202" s="135" t="s">
        <v>320</v>
      </c>
      <c r="J202" s="48">
        <f t="shared" si="21"/>
        <v>235</v>
      </c>
      <c r="K202" s="48">
        <f t="shared" si="21"/>
        <v>1000</v>
      </c>
      <c r="L202" s="48">
        <f t="shared" si="21"/>
        <v>0</v>
      </c>
      <c r="M202" s="48">
        <f t="shared" si="21"/>
        <v>1235</v>
      </c>
      <c r="N202" s="120" t="s">
        <v>320</v>
      </c>
      <c r="O202" s="60"/>
      <c r="P202" s="60"/>
      <c r="Q202" s="60"/>
      <c r="R202" s="60"/>
    </row>
    <row r="203" spans="1:18" s="62" customFormat="1" ht="22.5" customHeight="1" thickBot="1">
      <c r="A203" s="181"/>
      <c r="B203" s="180"/>
      <c r="C203" s="180"/>
      <c r="D203" s="180"/>
      <c r="E203" s="180"/>
      <c r="F203" s="180"/>
      <c r="G203" s="184" t="s">
        <v>209</v>
      </c>
      <c r="H203" s="185"/>
      <c r="I203" s="133" t="s">
        <v>320</v>
      </c>
      <c r="J203" s="48">
        <f t="shared" si="21"/>
        <v>0</v>
      </c>
      <c r="K203" s="48">
        <f t="shared" si="21"/>
        <v>0</v>
      </c>
      <c r="L203" s="48">
        <f t="shared" si="21"/>
        <v>0</v>
      </c>
      <c r="M203" s="48">
        <f t="shared" si="21"/>
        <v>0</v>
      </c>
      <c r="N203" s="116" t="s">
        <v>320</v>
      </c>
      <c r="O203" s="60"/>
      <c r="P203" s="60"/>
      <c r="Q203" s="60"/>
      <c r="R203" s="60"/>
    </row>
    <row r="204" spans="1:18" s="62" customFormat="1" ht="22.5" customHeight="1" thickBot="1">
      <c r="A204" s="181"/>
      <c r="B204" s="180"/>
      <c r="C204" s="180"/>
      <c r="D204" s="180"/>
      <c r="E204" s="180"/>
      <c r="F204" s="180"/>
      <c r="G204" s="186" t="s">
        <v>210</v>
      </c>
      <c r="H204" s="187"/>
      <c r="I204" s="135" t="s">
        <v>320</v>
      </c>
      <c r="J204" s="48">
        <f>SUM(J15,J24,J33,J42,J51,J60,J69,J78,J87,J96,J105,J114,J123,J132,J141,J150,J159,J168,J177,J186,J195)</f>
        <v>0</v>
      </c>
      <c r="K204" s="48">
        <f>SUM(K15,K24,K33,K42,K51,K60,K69,K78,K87,K96,K105,K114,K123,K132,K141,K150,K159,K168,K177,K186,K195)</f>
        <v>1200</v>
      </c>
      <c r="L204" s="48">
        <f>SUM(L15,L24,L33,L42,L51,L60,L69,L78,L87,L96,L105,L114,L123,L132,L141,L150,L159,L168,L177,L186,L195)</f>
        <v>900</v>
      </c>
      <c r="M204" s="48">
        <f>SUM(M15,M24,M33,M42,M51,M60,M69,M78,M87,M96,M105,M114,M123,M132,M141,M150,M159,M168,M177,M186,M195)</f>
        <v>2100</v>
      </c>
      <c r="N204" s="114" t="s">
        <v>320</v>
      </c>
      <c r="O204" s="60"/>
      <c r="P204" s="60"/>
      <c r="Q204" s="60"/>
      <c r="R204" s="60"/>
    </row>
    <row r="205" spans="1:18" s="62" customFormat="1" ht="22.5" customHeight="1" thickBot="1">
      <c r="A205" s="181"/>
      <c r="B205" s="180"/>
      <c r="C205" s="180"/>
      <c r="D205" s="180"/>
      <c r="E205" s="180"/>
      <c r="F205" s="180"/>
      <c r="G205" s="184" t="s">
        <v>211</v>
      </c>
      <c r="H205" s="185"/>
      <c r="I205" s="133" t="s">
        <v>320</v>
      </c>
      <c r="J205" s="48">
        <f aca="true" t="shared" si="22" ref="J205:M206">SUM(J16,J25,J34,J43,J52,J61,J70,J79,J88,J97,J106,J115,J124,J133,J142,J151,J160,J169,J178,J187,J196)</f>
        <v>66</v>
      </c>
      <c r="K205" s="48">
        <f t="shared" si="22"/>
        <v>248</v>
      </c>
      <c r="L205" s="48">
        <f t="shared" si="22"/>
        <v>400</v>
      </c>
      <c r="M205" s="48">
        <f t="shared" si="22"/>
        <v>714</v>
      </c>
      <c r="N205" s="109" t="s">
        <v>320</v>
      </c>
      <c r="O205" s="60"/>
      <c r="P205" s="60"/>
      <c r="Q205" s="60"/>
      <c r="R205" s="60"/>
    </row>
    <row r="206" spans="1:18" s="65" customFormat="1" ht="22.5" customHeight="1" thickBot="1">
      <c r="A206" s="182"/>
      <c r="B206" s="183"/>
      <c r="C206" s="183"/>
      <c r="D206" s="183"/>
      <c r="E206" s="183"/>
      <c r="F206" s="183"/>
      <c r="G206" s="177" t="s">
        <v>245</v>
      </c>
      <c r="H206" s="178"/>
      <c r="I206" s="136" t="s">
        <v>320</v>
      </c>
      <c r="J206" s="48">
        <f t="shared" si="22"/>
        <v>324.3</v>
      </c>
      <c r="K206" s="48">
        <f t="shared" si="22"/>
        <v>4669.5</v>
      </c>
      <c r="L206" s="48">
        <f t="shared" si="22"/>
        <v>2026</v>
      </c>
      <c r="M206" s="48">
        <f t="shared" si="22"/>
        <v>7019.8</v>
      </c>
      <c r="N206" s="113" t="s">
        <v>320</v>
      </c>
      <c r="O206" s="64"/>
      <c r="P206" s="64"/>
      <c r="Q206" s="64"/>
      <c r="R206" s="64"/>
    </row>
    <row r="207" spans="1:18" s="65" customFormat="1" ht="11.25" customHeight="1">
      <c r="A207" s="63"/>
      <c r="B207" s="63" t="s">
        <v>180</v>
      </c>
      <c r="C207" s="63"/>
      <c r="D207" s="63"/>
      <c r="E207" s="63"/>
      <c r="F207" s="63"/>
      <c r="G207" s="28"/>
      <c r="H207" s="28"/>
      <c r="I207" s="137"/>
      <c r="J207" s="29"/>
      <c r="K207" s="29"/>
      <c r="L207" s="29"/>
      <c r="M207" s="29"/>
      <c r="N207" s="111"/>
      <c r="O207" s="64"/>
      <c r="P207" s="64"/>
      <c r="Q207" s="64"/>
      <c r="R207" s="64"/>
    </row>
    <row r="208" spans="1:18" s="65" customFormat="1" ht="11.25" customHeight="1">
      <c r="A208" s="63"/>
      <c r="B208" s="63"/>
      <c r="C208" s="63"/>
      <c r="D208" s="63"/>
      <c r="E208" s="63"/>
      <c r="F208" s="63"/>
      <c r="G208" s="28"/>
      <c r="H208" s="28"/>
      <c r="I208" s="137"/>
      <c r="J208" s="29"/>
      <c r="K208" s="147" t="s">
        <v>345</v>
      </c>
      <c r="L208" s="29"/>
      <c r="M208" s="29"/>
      <c r="N208" s="111"/>
      <c r="O208" s="64"/>
      <c r="P208" s="64"/>
      <c r="Q208" s="64"/>
      <c r="R208" s="64"/>
    </row>
    <row r="209" spans="1:17" s="66" customFormat="1" ht="14.25">
      <c r="A209" s="27"/>
      <c r="B209" s="30"/>
      <c r="C209" s="30"/>
      <c r="D209" s="30"/>
      <c r="E209" s="30"/>
      <c r="F209" s="30"/>
      <c r="G209" s="30"/>
      <c r="H209" s="30"/>
      <c r="I209" s="30"/>
      <c r="J209" s="30"/>
      <c r="K209" s="138"/>
      <c r="L209" s="146"/>
      <c r="M209" s="146"/>
      <c r="N209" s="27"/>
      <c r="O209" s="30"/>
      <c r="P209" s="30"/>
      <c r="Q209" s="30"/>
    </row>
    <row r="210" spans="1:17" s="66" customFormat="1" ht="15">
      <c r="A210" s="27"/>
      <c r="B210" s="30"/>
      <c r="C210" s="30"/>
      <c r="D210" s="30"/>
      <c r="E210" s="30"/>
      <c r="F210" s="30"/>
      <c r="G210" s="30"/>
      <c r="H210" s="30"/>
      <c r="I210" s="30"/>
      <c r="J210" s="30"/>
      <c r="K210" s="147" t="s">
        <v>346</v>
      </c>
      <c r="L210" s="30"/>
      <c r="M210" s="30"/>
      <c r="N210" s="27"/>
      <c r="O210" s="30"/>
      <c r="P210" s="30"/>
      <c r="Q210" s="30"/>
    </row>
    <row r="211" spans="1:17" s="141" customFormat="1" ht="12.75">
      <c r="A211" s="139"/>
      <c r="B211" s="140"/>
      <c r="C211" s="140"/>
      <c r="D211" s="140"/>
      <c r="E211" s="140"/>
      <c r="F211" s="140"/>
      <c r="G211" s="140"/>
      <c r="H211" s="140"/>
      <c r="I211" s="140"/>
      <c r="J211" s="140"/>
      <c r="L211" s="140"/>
      <c r="M211" s="140"/>
      <c r="N211" s="139" t="s">
        <v>350</v>
      </c>
      <c r="O211" s="140"/>
      <c r="P211" s="140"/>
      <c r="Q211" s="140"/>
    </row>
    <row r="212" spans="1:17" s="66" customFormat="1" ht="12.75">
      <c r="A212" s="27"/>
      <c r="B212" s="30"/>
      <c r="C212" s="30"/>
      <c r="D212" s="30"/>
      <c r="E212" s="30"/>
      <c r="F212" s="30"/>
      <c r="G212" s="30"/>
      <c r="H212" s="30"/>
      <c r="I212" s="30"/>
      <c r="J212" s="30"/>
      <c r="K212" s="31"/>
      <c r="L212" s="30"/>
      <c r="M212" s="30"/>
      <c r="N212" s="27"/>
      <c r="O212" s="30"/>
      <c r="P212" s="30"/>
      <c r="Q212" s="30"/>
    </row>
    <row r="213" spans="1:17" s="66" customFormat="1" ht="12.75">
      <c r="A213" s="27"/>
      <c r="B213" s="30"/>
      <c r="C213" s="30"/>
      <c r="D213" s="30"/>
      <c r="E213" s="30"/>
      <c r="F213" s="30"/>
      <c r="G213" s="30"/>
      <c r="H213" s="30"/>
      <c r="I213" s="30"/>
      <c r="J213" s="30"/>
      <c r="K213" s="31"/>
      <c r="L213" s="30"/>
      <c r="M213" s="30"/>
      <c r="N213" s="27"/>
      <c r="O213" s="30"/>
      <c r="P213" s="30"/>
      <c r="Q213" s="30"/>
    </row>
    <row r="214" spans="1:17" s="66" customFormat="1" ht="12.75">
      <c r="A214" s="27"/>
      <c r="B214" s="30"/>
      <c r="C214" s="30"/>
      <c r="D214" s="30"/>
      <c r="E214" s="30"/>
      <c r="F214" s="30"/>
      <c r="G214" s="30"/>
      <c r="H214" s="30"/>
      <c r="I214" s="30"/>
      <c r="J214" s="30"/>
      <c r="K214" s="31"/>
      <c r="L214" s="30"/>
      <c r="M214" s="30"/>
      <c r="N214" s="27"/>
      <c r="O214" s="30"/>
      <c r="P214" s="30"/>
      <c r="Q214" s="30"/>
    </row>
    <row r="215" spans="1:17" s="66" customFormat="1" ht="12.75">
      <c r="A215" s="27"/>
      <c r="B215" s="30"/>
      <c r="C215" s="30"/>
      <c r="D215" s="30"/>
      <c r="E215" s="30"/>
      <c r="F215" s="30"/>
      <c r="G215" s="30"/>
      <c r="H215" s="30"/>
      <c r="I215" s="30"/>
      <c r="J215" s="30"/>
      <c r="K215" s="31"/>
      <c r="L215" s="30"/>
      <c r="M215" s="30"/>
      <c r="N215" s="27"/>
      <c r="O215" s="30"/>
      <c r="P215" s="30"/>
      <c r="Q215" s="30"/>
    </row>
    <row r="216" spans="1:17" s="66" customFormat="1" ht="12.75">
      <c r="A216" s="27"/>
      <c r="B216" s="30"/>
      <c r="C216" s="30"/>
      <c r="D216" s="30"/>
      <c r="E216" s="30"/>
      <c r="F216" s="30"/>
      <c r="G216" s="30"/>
      <c r="H216" s="30"/>
      <c r="I216" s="30"/>
      <c r="J216" s="30"/>
      <c r="K216" s="31"/>
      <c r="L216" s="30"/>
      <c r="M216" s="30"/>
      <c r="N216" s="27"/>
      <c r="O216" s="30"/>
      <c r="P216" s="30"/>
      <c r="Q216" s="30"/>
    </row>
    <row r="217" spans="1:17" s="66" customFormat="1" ht="12.75">
      <c r="A217" s="27"/>
      <c r="B217" s="30"/>
      <c r="C217" s="30"/>
      <c r="D217" s="30"/>
      <c r="E217" s="30"/>
      <c r="F217" s="30"/>
      <c r="G217" s="30"/>
      <c r="H217" s="30"/>
      <c r="I217" s="30"/>
      <c r="J217" s="30"/>
      <c r="K217" s="31"/>
      <c r="L217" s="30"/>
      <c r="M217" s="30"/>
      <c r="N217" s="27"/>
      <c r="O217" s="30"/>
      <c r="P217" s="30"/>
      <c r="Q217" s="30"/>
    </row>
    <row r="218" spans="1:17" s="66" customFormat="1" ht="12.75">
      <c r="A218" s="27"/>
      <c r="B218" s="30"/>
      <c r="C218" s="30"/>
      <c r="D218" s="30"/>
      <c r="E218" s="30"/>
      <c r="F218" s="30"/>
      <c r="G218" s="30"/>
      <c r="H218" s="30"/>
      <c r="I218" s="30"/>
      <c r="J218" s="30"/>
      <c r="K218" s="31"/>
      <c r="L218" s="30"/>
      <c r="M218" s="30"/>
      <c r="N218" s="27"/>
      <c r="O218" s="30"/>
      <c r="P218" s="30"/>
      <c r="Q218" s="30"/>
    </row>
    <row r="219" spans="1:17" s="66" customFormat="1" ht="12.75">
      <c r="A219" s="27"/>
      <c r="B219" s="30"/>
      <c r="C219" s="30"/>
      <c r="D219" s="30"/>
      <c r="E219" s="30"/>
      <c r="F219" s="30"/>
      <c r="G219" s="30"/>
      <c r="H219" s="30"/>
      <c r="I219" s="30"/>
      <c r="J219" s="30"/>
      <c r="K219" s="31"/>
      <c r="L219" s="30"/>
      <c r="M219" s="30"/>
      <c r="N219" s="27"/>
      <c r="O219" s="30"/>
      <c r="P219" s="30"/>
      <c r="Q219" s="30"/>
    </row>
    <row r="220" spans="1:17" ht="12.75">
      <c r="A220" s="27"/>
      <c r="B220" s="65"/>
      <c r="C220" s="65"/>
      <c r="D220" s="65"/>
      <c r="E220" s="65"/>
      <c r="F220" s="65"/>
      <c r="G220" s="65"/>
      <c r="H220" s="65"/>
      <c r="I220" s="65"/>
      <c r="J220" s="65"/>
      <c r="K220" s="67"/>
      <c r="L220" s="65"/>
      <c r="M220" s="65"/>
      <c r="N220" s="112"/>
      <c r="O220" s="65"/>
      <c r="P220" s="65"/>
      <c r="Q220" s="65"/>
    </row>
    <row r="221" spans="1:17" ht="12.75">
      <c r="A221" s="27"/>
      <c r="B221" s="65"/>
      <c r="C221" s="65"/>
      <c r="D221" s="65"/>
      <c r="E221" s="65"/>
      <c r="F221" s="65"/>
      <c r="G221" s="65"/>
      <c r="H221" s="65"/>
      <c r="I221" s="65"/>
      <c r="J221" s="65"/>
      <c r="K221" s="67"/>
      <c r="L221" s="65"/>
      <c r="M221" s="65"/>
      <c r="N221" s="112"/>
      <c r="O221" s="65"/>
      <c r="P221" s="65"/>
      <c r="Q221" s="65"/>
    </row>
    <row r="222" spans="1:17" ht="12.75">
      <c r="A222" s="27"/>
      <c r="B222" s="65"/>
      <c r="C222" s="65"/>
      <c r="D222" s="65"/>
      <c r="E222" s="65"/>
      <c r="F222" s="65"/>
      <c r="G222" s="65"/>
      <c r="H222" s="65"/>
      <c r="I222" s="65"/>
      <c r="J222" s="65"/>
      <c r="K222" s="67"/>
      <c r="L222" s="65"/>
      <c r="M222" s="65"/>
      <c r="N222" s="112"/>
      <c r="O222" s="65"/>
      <c r="P222" s="65"/>
      <c r="Q222" s="65"/>
    </row>
    <row r="223" spans="1:17" ht="12.75">
      <c r="A223" s="27"/>
      <c r="B223" s="65"/>
      <c r="C223" s="65"/>
      <c r="D223" s="65"/>
      <c r="E223" s="65"/>
      <c r="F223" s="65"/>
      <c r="G223" s="65"/>
      <c r="H223" s="65"/>
      <c r="I223" s="65"/>
      <c r="J223" s="65"/>
      <c r="K223" s="67"/>
      <c r="L223" s="65"/>
      <c r="M223" s="65"/>
      <c r="N223" s="112"/>
      <c r="O223" s="65"/>
      <c r="P223" s="65"/>
      <c r="Q223" s="65"/>
    </row>
    <row r="224" spans="1:17" ht="12.75">
      <c r="A224" s="27"/>
      <c r="B224" s="65"/>
      <c r="C224" s="65"/>
      <c r="D224" s="65"/>
      <c r="E224" s="65"/>
      <c r="F224" s="65"/>
      <c r="G224" s="65"/>
      <c r="H224" s="65"/>
      <c r="I224" s="65"/>
      <c r="J224" s="65"/>
      <c r="K224" s="67"/>
      <c r="L224" s="65"/>
      <c r="M224" s="65"/>
      <c r="N224" s="112"/>
      <c r="O224" s="65"/>
      <c r="P224" s="65"/>
      <c r="Q224" s="65"/>
    </row>
    <row r="225" spans="1:17" ht="12.75">
      <c r="A225" s="27"/>
      <c r="B225" s="65"/>
      <c r="C225" s="65"/>
      <c r="D225" s="65"/>
      <c r="E225" s="65"/>
      <c r="F225" s="65"/>
      <c r="G225" s="65"/>
      <c r="H225" s="65"/>
      <c r="I225" s="65"/>
      <c r="J225" s="65"/>
      <c r="K225" s="67"/>
      <c r="L225" s="65"/>
      <c r="M225" s="65"/>
      <c r="N225" s="112"/>
      <c r="O225" s="65"/>
      <c r="P225" s="65"/>
      <c r="Q225" s="65"/>
    </row>
    <row r="226" spans="1:17" ht="12.75">
      <c r="A226" s="27"/>
      <c r="B226" s="65"/>
      <c r="C226" s="65"/>
      <c r="D226" s="65"/>
      <c r="E226" s="65"/>
      <c r="F226" s="65"/>
      <c r="G226" s="65"/>
      <c r="H226" s="65"/>
      <c r="I226" s="65"/>
      <c r="J226" s="65"/>
      <c r="K226" s="67"/>
      <c r="L226" s="65"/>
      <c r="M226" s="65"/>
      <c r="N226" s="112"/>
      <c r="O226" s="65"/>
      <c r="P226" s="65"/>
      <c r="Q226" s="65"/>
    </row>
    <row r="227" spans="1:17" ht="12.75">
      <c r="A227" s="27"/>
      <c r="B227" s="65"/>
      <c r="C227" s="65"/>
      <c r="D227" s="65"/>
      <c r="E227" s="65"/>
      <c r="F227" s="65"/>
      <c r="G227" s="65"/>
      <c r="H227" s="65"/>
      <c r="I227" s="65"/>
      <c r="J227" s="65"/>
      <c r="K227" s="67"/>
      <c r="L227" s="65"/>
      <c r="M227" s="65"/>
      <c r="N227" s="112"/>
      <c r="O227" s="65"/>
      <c r="P227" s="65"/>
      <c r="Q227" s="65"/>
    </row>
    <row r="228" spans="1:17" ht="12.75">
      <c r="A228" s="27"/>
      <c r="B228" s="65"/>
      <c r="C228" s="65"/>
      <c r="D228" s="65"/>
      <c r="E228" s="65"/>
      <c r="F228" s="65"/>
      <c r="G228" s="65"/>
      <c r="H228" s="65"/>
      <c r="I228" s="65"/>
      <c r="J228" s="65"/>
      <c r="K228" s="67"/>
      <c r="L228" s="65"/>
      <c r="M228" s="65"/>
      <c r="N228" s="112"/>
      <c r="O228" s="65"/>
      <c r="P228" s="65"/>
      <c r="Q228" s="65"/>
    </row>
    <row r="229" spans="1:17" ht="12.75">
      <c r="A229" s="27"/>
      <c r="B229" s="65"/>
      <c r="C229" s="65"/>
      <c r="D229" s="65"/>
      <c r="E229" s="65"/>
      <c r="F229" s="65"/>
      <c r="G229" s="65"/>
      <c r="H229" s="65"/>
      <c r="I229" s="65"/>
      <c r="J229" s="65"/>
      <c r="K229" s="67"/>
      <c r="L229" s="65"/>
      <c r="M229" s="65"/>
      <c r="N229" s="112"/>
      <c r="O229" s="65"/>
      <c r="P229" s="65"/>
      <c r="Q229" s="65"/>
    </row>
  </sheetData>
  <mergeCells count="173">
    <mergeCell ref="I7:J7"/>
    <mergeCell ref="K7:K8"/>
    <mergeCell ref="L7:L8"/>
    <mergeCell ref="M7:M8"/>
    <mergeCell ref="A153:A161"/>
    <mergeCell ref="A162:A170"/>
    <mergeCell ref="A171:A179"/>
    <mergeCell ref="G199:H199"/>
    <mergeCell ref="D162:D170"/>
    <mergeCell ref="E162:E170"/>
    <mergeCell ref="F162:F170"/>
    <mergeCell ref="G162:G170"/>
    <mergeCell ref="F153:F161"/>
    <mergeCell ref="G153:G161"/>
    <mergeCell ref="F171:F179"/>
    <mergeCell ref="G171:G179"/>
    <mergeCell ref="B162:B170"/>
    <mergeCell ref="C162:C170"/>
    <mergeCell ref="B171:B179"/>
    <mergeCell ref="C171:C179"/>
    <mergeCell ref="D171:D179"/>
    <mergeCell ref="E171:E179"/>
    <mergeCell ref="B153:B161"/>
    <mergeCell ref="C153:C161"/>
    <mergeCell ref="D153:D161"/>
    <mergeCell ref="E153:E161"/>
    <mergeCell ref="F90:F98"/>
    <mergeCell ref="G90:G98"/>
    <mergeCell ref="A81:A89"/>
    <mergeCell ref="B81:B89"/>
    <mergeCell ref="C81:C89"/>
    <mergeCell ref="A90:A98"/>
    <mergeCell ref="B90:B98"/>
    <mergeCell ref="C90:C98"/>
    <mergeCell ref="D90:D98"/>
    <mergeCell ref="D81:D89"/>
    <mergeCell ref="F72:F80"/>
    <mergeCell ref="G72:G80"/>
    <mergeCell ref="E81:E89"/>
    <mergeCell ref="F81:F89"/>
    <mergeCell ref="G81:G89"/>
    <mergeCell ref="A72:A80"/>
    <mergeCell ref="B72:B80"/>
    <mergeCell ref="C72:C80"/>
    <mergeCell ref="D63:D71"/>
    <mergeCell ref="D72:D80"/>
    <mergeCell ref="F54:F62"/>
    <mergeCell ref="G54:G62"/>
    <mergeCell ref="F63:F71"/>
    <mergeCell ref="G63:G71"/>
    <mergeCell ref="A45:A53"/>
    <mergeCell ref="B45:B53"/>
    <mergeCell ref="C45:C53"/>
    <mergeCell ref="A99:A107"/>
    <mergeCell ref="B99:B107"/>
    <mergeCell ref="C99:C107"/>
    <mergeCell ref="A54:A62"/>
    <mergeCell ref="B54:B62"/>
    <mergeCell ref="A63:A71"/>
    <mergeCell ref="B63:B71"/>
    <mergeCell ref="G36:G44"/>
    <mergeCell ref="E45:E53"/>
    <mergeCell ref="F45:F53"/>
    <mergeCell ref="G45:G53"/>
    <mergeCell ref="A27:A35"/>
    <mergeCell ref="B27:B35"/>
    <mergeCell ref="C27:C35"/>
    <mergeCell ref="A36:A44"/>
    <mergeCell ref="B36:B44"/>
    <mergeCell ref="C36:C44"/>
    <mergeCell ref="A18:A26"/>
    <mergeCell ref="B18:B26"/>
    <mergeCell ref="C18:C26"/>
    <mergeCell ref="A9:A17"/>
    <mergeCell ref="B9:B17"/>
    <mergeCell ref="C9:C17"/>
    <mergeCell ref="C108:C116"/>
    <mergeCell ref="E9:E17"/>
    <mergeCell ref="F9:F17"/>
    <mergeCell ref="G9:G17"/>
    <mergeCell ref="E18:E26"/>
    <mergeCell ref="F18:F26"/>
    <mergeCell ref="G18:G26"/>
    <mergeCell ref="F27:F35"/>
    <mergeCell ref="G27:G35"/>
    <mergeCell ref="F36:F44"/>
    <mergeCell ref="F99:F107"/>
    <mergeCell ref="G99:G107"/>
    <mergeCell ref="A117:A125"/>
    <mergeCell ref="C117:C125"/>
    <mergeCell ref="A108:A116"/>
    <mergeCell ref="D99:D107"/>
    <mergeCell ref="B117:B125"/>
    <mergeCell ref="D117:D125"/>
    <mergeCell ref="B108:B116"/>
    <mergeCell ref="F117:F125"/>
    <mergeCell ref="E99:E107"/>
    <mergeCell ref="D18:D26"/>
    <mergeCell ref="E36:E44"/>
    <mergeCell ref="E63:E71"/>
    <mergeCell ref="E72:E80"/>
    <mergeCell ref="E90:E98"/>
    <mergeCell ref="D54:D62"/>
    <mergeCell ref="E54:E62"/>
    <mergeCell ref="E27:E35"/>
    <mergeCell ref="B4:M4"/>
    <mergeCell ref="B5:M5"/>
    <mergeCell ref="H6:H8"/>
    <mergeCell ref="F6:F8"/>
    <mergeCell ref="G6:G8"/>
    <mergeCell ref="B6:B8"/>
    <mergeCell ref="D6:D8"/>
    <mergeCell ref="C6:C8"/>
    <mergeCell ref="E6:E8"/>
    <mergeCell ref="I6:M6"/>
    <mergeCell ref="E117:E125"/>
    <mergeCell ref="G108:G116"/>
    <mergeCell ref="A6:A8"/>
    <mergeCell ref="D108:D116"/>
    <mergeCell ref="C54:C62"/>
    <mergeCell ref="C63:C71"/>
    <mergeCell ref="D9:D17"/>
    <mergeCell ref="D27:D35"/>
    <mergeCell ref="D36:D44"/>
    <mergeCell ref="D45:D53"/>
    <mergeCell ref="F189:F197"/>
    <mergeCell ref="A144:A152"/>
    <mergeCell ref="C189:C197"/>
    <mergeCell ref="A126:A134"/>
    <mergeCell ref="B144:B152"/>
    <mergeCell ref="B126:B134"/>
    <mergeCell ref="E126:E134"/>
    <mergeCell ref="D126:D134"/>
    <mergeCell ref="F126:F134"/>
    <mergeCell ref="C126:C134"/>
    <mergeCell ref="A189:A197"/>
    <mergeCell ref="B189:B197"/>
    <mergeCell ref="D189:D197"/>
    <mergeCell ref="E189:E197"/>
    <mergeCell ref="G206:H206"/>
    <mergeCell ref="A198:F206"/>
    <mergeCell ref="G189:G197"/>
    <mergeCell ref="G198:H198"/>
    <mergeCell ref="G202:H202"/>
    <mergeCell ref="G203:H203"/>
    <mergeCell ref="G204:H204"/>
    <mergeCell ref="G205:H205"/>
    <mergeCell ref="G200:H200"/>
    <mergeCell ref="G201:H201"/>
    <mergeCell ref="N6:N8"/>
    <mergeCell ref="F144:F152"/>
    <mergeCell ref="G144:G152"/>
    <mergeCell ref="E135:E143"/>
    <mergeCell ref="F135:F143"/>
    <mergeCell ref="G135:G143"/>
    <mergeCell ref="G126:G134"/>
    <mergeCell ref="E108:E116"/>
    <mergeCell ref="F108:F116"/>
    <mergeCell ref="G117:G125"/>
    <mergeCell ref="G180:G188"/>
    <mergeCell ref="F180:F188"/>
    <mergeCell ref="E180:E188"/>
    <mergeCell ref="A135:A143"/>
    <mergeCell ref="B135:B143"/>
    <mergeCell ref="C135:C143"/>
    <mergeCell ref="D135:D143"/>
    <mergeCell ref="C144:C152"/>
    <mergeCell ref="D144:D152"/>
    <mergeCell ref="E144:E152"/>
    <mergeCell ref="D180:D188"/>
    <mergeCell ref="A180:A188"/>
    <mergeCell ref="B180:B188"/>
    <mergeCell ref="C180:C188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landscape" paperSize="9" scale="62" r:id="rId1"/>
  <headerFooter alignWithMargins="0">
    <oddFooter>&amp;CWieloletni Plan Inwestycyjny na lata 2004-2006&amp;RStrona &amp;P</oddFooter>
  </headerFooter>
  <rowBreaks count="3" manualBreakCount="3">
    <brk id="26" max="255" man="1"/>
    <brk id="71" max="11" man="1"/>
    <brk id="1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="90" zoomScaleNormal="85" zoomScaleSheetLayoutView="90" workbookViewId="0" topLeftCell="A1">
      <selection activeCell="E5" sqref="E5"/>
    </sheetView>
  </sheetViews>
  <sheetFormatPr defaultColWidth="9.00390625" defaultRowHeight="12.75"/>
  <cols>
    <col min="1" max="1" width="9.125" style="22" customWidth="1"/>
    <col min="2" max="2" width="7.125" style="0" customWidth="1"/>
    <col min="3" max="3" width="24.25390625" style="0" customWidth="1"/>
    <col min="4" max="4" width="7.375" style="0" customWidth="1"/>
    <col min="5" max="5" width="21.125" style="0" customWidth="1"/>
    <col min="6" max="6" width="11.00390625" style="0" customWidth="1"/>
    <col min="7" max="7" width="10.875" style="0" customWidth="1"/>
    <col min="8" max="8" width="13.75390625" style="0" customWidth="1"/>
    <col min="9" max="15" width="5.25390625" style="0" customWidth="1"/>
    <col min="16" max="16" width="6.25390625" style="0" customWidth="1"/>
    <col min="17" max="17" width="8.875" style="4" customWidth="1"/>
  </cols>
  <sheetData>
    <row r="1" spans="3:16" ht="33.75" customHeight="1">
      <c r="C1" s="220" t="s">
        <v>194</v>
      </c>
      <c r="D1" s="220"/>
      <c r="E1" s="220"/>
      <c r="F1" s="220"/>
      <c r="G1" s="221"/>
      <c r="H1" s="221"/>
      <c r="I1" s="221"/>
      <c r="J1" s="221"/>
      <c r="K1" s="221"/>
      <c r="L1" s="221"/>
      <c r="M1" s="222"/>
      <c r="N1" s="222"/>
      <c r="O1" s="222"/>
      <c r="P1" s="222"/>
    </row>
    <row r="2" spans="2:16" ht="30" customHeight="1">
      <c r="B2" s="194" t="s">
        <v>22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7" s="7" customFormat="1" ht="28.5" customHeight="1">
      <c r="A3" s="218" t="s">
        <v>212</v>
      </c>
      <c r="B3" s="224" t="s">
        <v>0</v>
      </c>
      <c r="C3" s="224" t="s">
        <v>1</v>
      </c>
      <c r="D3" s="224" t="s">
        <v>10</v>
      </c>
      <c r="E3" s="224" t="s">
        <v>2</v>
      </c>
      <c r="F3" s="224" t="s">
        <v>4</v>
      </c>
      <c r="G3" s="224" t="s">
        <v>3</v>
      </c>
      <c r="H3" s="224" t="s">
        <v>13</v>
      </c>
      <c r="I3" s="212" t="s">
        <v>190</v>
      </c>
      <c r="J3" s="213"/>
      <c r="K3" s="213"/>
      <c r="L3" s="213"/>
      <c r="M3" s="213"/>
      <c r="N3" s="213"/>
      <c r="O3" s="213"/>
      <c r="P3" s="214"/>
      <c r="Q3" s="6" t="s">
        <v>24</v>
      </c>
    </row>
    <row r="4" spans="1:17" s="7" customFormat="1" ht="28.5" customHeight="1">
      <c r="A4" s="219"/>
      <c r="B4" s="225"/>
      <c r="C4" s="225"/>
      <c r="D4" s="225"/>
      <c r="E4" s="225"/>
      <c r="F4" s="225"/>
      <c r="G4" s="225"/>
      <c r="H4" s="225"/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9" t="s">
        <v>9</v>
      </c>
      <c r="Q4" s="3"/>
    </row>
    <row r="5" spans="1:17" ht="116.25" customHeight="1">
      <c r="A5" s="23">
        <v>1</v>
      </c>
      <c r="B5" s="3" t="s">
        <v>15</v>
      </c>
      <c r="C5" s="2" t="s">
        <v>14</v>
      </c>
      <c r="D5" s="2" t="s">
        <v>6</v>
      </c>
      <c r="E5" s="3" t="s">
        <v>20</v>
      </c>
      <c r="F5" s="2" t="s">
        <v>7</v>
      </c>
      <c r="G5" s="2" t="s">
        <v>8</v>
      </c>
      <c r="H5" s="2" t="s">
        <v>16</v>
      </c>
      <c r="I5" s="10">
        <v>15</v>
      </c>
      <c r="J5" s="10">
        <v>15</v>
      </c>
      <c r="K5" s="10">
        <v>15</v>
      </c>
      <c r="L5" s="10">
        <v>15</v>
      </c>
      <c r="M5" s="10">
        <v>15</v>
      </c>
      <c r="N5" s="10">
        <v>15</v>
      </c>
      <c r="O5" s="10">
        <v>15</v>
      </c>
      <c r="P5" s="10">
        <f aca="true" t="shared" si="0" ref="P5:P36">SUM(I5:O5)</f>
        <v>105</v>
      </c>
      <c r="Q5" s="3" t="s">
        <v>25</v>
      </c>
    </row>
    <row r="6" spans="1:17" ht="67.5">
      <c r="A6" s="23">
        <v>2</v>
      </c>
      <c r="B6" s="3" t="s">
        <v>17</v>
      </c>
      <c r="C6" s="3" t="s">
        <v>18</v>
      </c>
      <c r="D6" s="3" t="s">
        <v>6</v>
      </c>
      <c r="E6" s="3" t="s">
        <v>20</v>
      </c>
      <c r="F6" s="3" t="s">
        <v>7</v>
      </c>
      <c r="G6" s="3" t="s">
        <v>37</v>
      </c>
      <c r="H6" s="3" t="s">
        <v>21</v>
      </c>
      <c r="I6" s="10">
        <v>30</v>
      </c>
      <c r="J6" s="10"/>
      <c r="K6" s="10">
        <v>30</v>
      </c>
      <c r="L6" s="10"/>
      <c r="M6" s="10">
        <v>30</v>
      </c>
      <c r="N6" s="10"/>
      <c r="O6" s="10">
        <v>30</v>
      </c>
      <c r="P6" s="10">
        <f t="shared" si="0"/>
        <v>120</v>
      </c>
      <c r="Q6" s="3" t="s">
        <v>25</v>
      </c>
    </row>
    <row r="7" spans="1:17" ht="67.5">
      <c r="A7" s="23">
        <v>3</v>
      </c>
      <c r="B7" s="3" t="s">
        <v>30</v>
      </c>
      <c r="C7" s="3" t="s">
        <v>31</v>
      </c>
      <c r="D7" s="8"/>
      <c r="E7" s="3" t="s">
        <v>32</v>
      </c>
      <c r="F7" s="3" t="s">
        <v>26</v>
      </c>
      <c r="G7" s="3" t="s">
        <v>28</v>
      </c>
      <c r="H7" s="3" t="s">
        <v>33</v>
      </c>
      <c r="I7" s="10">
        <v>15</v>
      </c>
      <c r="J7" s="10">
        <v>15</v>
      </c>
      <c r="K7" s="10">
        <v>15</v>
      </c>
      <c r="L7" s="10">
        <v>15</v>
      </c>
      <c r="M7" s="10">
        <v>20</v>
      </c>
      <c r="N7" s="10">
        <v>20</v>
      </c>
      <c r="O7" s="10">
        <v>20</v>
      </c>
      <c r="P7" s="10">
        <f t="shared" si="0"/>
        <v>120</v>
      </c>
      <c r="Q7" s="3" t="s">
        <v>25</v>
      </c>
    </row>
    <row r="8" spans="1:17" s="4" customFormat="1" ht="60.75" customHeight="1">
      <c r="A8" s="23">
        <v>4</v>
      </c>
      <c r="B8" s="3" t="s">
        <v>35</v>
      </c>
      <c r="C8" s="3" t="s">
        <v>34</v>
      </c>
      <c r="D8" s="3" t="s">
        <v>6</v>
      </c>
      <c r="E8" s="3" t="s">
        <v>38</v>
      </c>
      <c r="F8" s="3" t="s">
        <v>26</v>
      </c>
      <c r="G8" s="3" t="s">
        <v>27</v>
      </c>
      <c r="H8" s="3" t="s">
        <v>36</v>
      </c>
      <c r="I8" s="3">
        <v>50</v>
      </c>
      <c r="J8" s="3">
        <v>50</v>
      </c>
      <c r="K8" s="3">
        <v>50</v>
      </c>
      <c r="L8" s="3">
        <v>50</v>
      </c>
      <c r="M8" s="3">
        <v>50</v>
      </c>
      <c r="N8" s="3">
        <v>50</v>
      </c>
      <c r="O8" s="3">
        <v>50</v>
      </c>
      <c r="P8" s="3">
        <f t="shared" si="0"/>
        <v>350</v>
      </c>
      <c r="Q8" s="3" t="s">
        <v>25</v>
      </c>
    </row>
    <row r="9" spans="1:17" ht="56.25">
      <c r="A9" s="23">
        <v>5</v>
      </c>
      <c r="B9" s="3" t="s">
        <v>39</v>
      </c>
      <c r="C9" s="3" t="s">
        <v>40</v>
      </c>
      <c r="D9" s="3" t="s">
        <v>6</v>
      </c>
      <c r="E9" s="3" t="s">
        <v>29</v>
      </c>
      <c r="F9" s="3" t="s">
        <v>26</v>
      </c>
      <c r="G9" s="3" t="s">
        <v>27</v>
      </c>
      <c r="H9" s="3" t="s">
        <v>41</v>
      </c>
      <c r="I9" s="10">
        <v>50</v>
      </c>
      <c r="J9" s="10">
        <v>50</v>
      </c>
      <c r="K9" s="10">
        <v>50</v>
      </c>
      <c r="L9" s="10">
        <v>50</v>
      </c>
      <c r="M9" s="10">
        <v>50</v>
      </c>
      <c r="N9" s="10">
        <v>50</v>
      </c>
      <c r="O9" s="10">
        <v>50</v>
      </c>
      <c r="P9" s="10">
        <f t="shared" si="0"/>
        <v>350</v>
      </c>
      <c r="Q9" s="3" t="s">
        <v>25</v>
      </c>
    </row>
    <row r="10" spans="1:17" ht="78.75">
      <c r="A10" s="23">
        <v>6</v>
      </c>
      <c r="B10" s="3" t="s">
        <v>42</v>
      </c>
      <c r="C10" s="3" t="s">
        <v>43</v>
      </c>
      <c r="D10" s="3" t="s">
        <v>6</v>
      </c>
      <c r="E10" s="3" t="s">
        <v>29</v>
      </c>
      <c r="F10" s="3" t="s">
        <v>26</v>
      </c>
      <c r="G10" s="3" t="s">
        <v>27</v>
      </c>
      <c r="H10" s="3" t="s">
        <v>44</v>
      </c>
      <c r="I10" s="10">
        <v>25</v>
      </c>
      <c r="J10" s="10">
        <v>25</v>
      </c>
      <c r="K10" s="10">
        <v>25</v>
      </c>
      <c r="L10" s="10">
        <v>25</v>
      </c>
      <c r="M10" s="10">
        <v>30</v>
      </c>
      <c r="N10" s="10">
        <v>30</v>
      </c>
      <c r="O10" s="10">
        <v>30</v>
      </c>
      <c r="P10" s="10">
        <f t="shared" si="0"/>
        <v>190</v>
      </c>
      <c r="Q10" s="3" t="s">
        <v>25</v>
      </c>
    </row>
    <row r="11" spans="1:17" s="4" customFormat="1" ht="81.75" customHeight="1">
      <c r="A11" s="23">
        <v>7</v>
      </c>
      <c r="B11" s="3" t="s">
        <v>46</v>
      </c>
      <c r="C11" s="3" t="s">
        <v>45</v>
      </c>
      <c r="D11" s="3" t="s">
        <v>6</v>
      </c>
      <c r="E11" s="3" t="s">
        <v>47</v>
      </c>
      <c r="F11" s="3" t="s">
        <v>26</v>
      </c>
      <c r="G11" s="3" t="s">
        <v>27</v>
      </c>
      <c r="H11" s="3" t="s">
        <v>48</v>
      </c>
      <c r="I11" s="3">
        <v>30</v>
      </c>
      <c r="J11" s="3">
        <v>30</v>
      </c>
      <c r="K11" s="3">
        <v>30</v>
      </c>
      <c r="L11" s="3">
        <v>30</v>
      </c>
      <c r="M11" s="3">
        <v>30</v>
      </c>
      <c r="N11" s="3">
        <v>30</v>
      </c>
      <c r="O11" s="3">
        <v>30</v>
      </c>
      <c r="P11" s="3">
        <f t="shared" si="0"/>
        <v>210</v>
      </c>
      <c r="Q11" s="3" t="s">
        <v>25</v>
      </c>
    </row>
    <row r="12" spans="1:17" ht="67.5">
      <c r="A12" s="23">
        <v>8</v>
      </c>
      <c r="B12" s="3" t="s">
        <v>50</v>
      </c>
      <c r="C12" s="3" t="s">
        <v>49</v>
      </c>
      <c r="D12" s="3" t="s">
        <v>6</v>
      </c>
      <c r="E12" s="3" t="s">
        <v>51</v>
      </c>
      <c r="F12" s="3" t="s">
        <v>26</v>
      </c>
      <c r="G12" s="3" t="s">
        <v>27</v>
      </c>
      <c r="H12" s="3" t="s">
        <v>52</v>
      </c>
      <c r="I12" s="3">
        <v>30</v>
      </c>
      <c r="J12" s="3">
        <v>30</v>
      </c>
      <c r="K12" s="3">
        <v>30</v>
      </c>
      <c r="L12" s="3">
        <v>30</v>
      </c>
      <c r="M12" s="3">
        <v>30</v>
      </c>
      <c r="N12" s="3">
        <v>30</v>
      </c>
      <c r="O12" s="3">
        <v>30</v>
      </c>
      <c r="P12" s="10">
        <f t="shared" si="0"/>
        <v>210</v>
      </c>
      <c r="Q12" s="3" t="s">
        <v>25</v>
      </c>
    </row>
    <row r="13" spans="1:17" s="4" customFormat="1" ht="78.75">
      <c r="A13" s="23">
        <v>9</v>
      </c>
      <c r="B13" s="3" t="s">
        <v>54</v>
      </c>
      <c r="C13" s="3" t="s">
        <v>56</v>
      </c>
      <c r="D13" s="3" t="s">
        <v>6</v>
      </c>
      <c r="E13" s="3" t="s">
        <v>55</v>
      </c>
      <c r="F13" s="3" t="s">
        <v>26</v>
      </c>
      <c r="G13" s="3" t="s">
        <v>27</v>
      </c>
      <c r="H13" s="3" t="s">
        <v>53</v>
      </c>
      <c r="I13" s="3">
        <v>50</v>
      </c>
      <c r="J13" s="3">
        <v>50</v>
      </c>
      <c r="K13" s="3">
        <v>50</v>
      </c>
      <c r="L13" s="3">
        <v>50</v>
      </c>
      <c r="M13" s="3">
        <v>50</v>
      </c>
      <c r="N13" s="3">
        <v>50</v>
      </c>
      <c r="O13" s="3">
        <v>50</v>
      </c>
      <c r="P13" s="3">
        <f t="shared" si="0"/>
        <v>350</v>
      </c>
      <c r="Q13" s="3" t="s">
        <v>25</v>
      </c>
    </row>
    <row r="14" spans="1:17" ht="67.5">
      <c r="A14" s="23">
        <v>10</v>
      </c>
      <c r="B14" s="3" t="s">
        <v>58</v>
      </c>
      <c r="C14" s="3" t="s">
        <v>57</v>
      </c>
      <c r="D14" s="3" t="s">
        <v>6</v>
      </c>
      <c r="E14" s="3" t="s">
        <v>59</v>
      </c>
      <c r="F14" s="3" t="s">
        <v>26</v>
      </c>
      <c r="G14" s="3" t="s">
        <v>27</v>
      </c>
      <c r="H14" s="3" t="s">
        <v>60</v>
      </c>
      <c r="I14" s="10">
        <v>30</v>
      </c>
      <c r="J14" s="10">
        <v>30</v>
      </c>
      <c r="K14" s="10">
        <v>30</v>
      </c>
      <c r="L14" s="10">
        <v>30</v>
      </c>
      <c r="M14" s="10">
        <v>30</v>
      </c>
      <c r="N14" s="10">
        <v>30</v>
      </c>
      <c r="O14" s="10">
        <v>30</v>
      </c>
      <c r="P14" s="10">
        <f t="shared" si="0"/>
        <v>210</v>
      </c>
      <c r="Q14" s="3" t="s">
        <v>25</v>
      </c>
    </row>
    <row r="15" spans="1:17" s="4" customFormat="1" ht="56.25">
      <c r="A15" s="23">
        <v>11</v>
      </c>
      <c r="B15" s="3" t="s">
        <v>62</v>
      </c>
      <c r="C15" s="3" t="s">
        <v>61</v>
      </c>
      <c r="D15" s="3" t="s">
        <v>6</v>
      </c>
      <c r="E15" s="3" t="s">
        <v>65</v>
      </c>
      <c r="F15" s="3" t="s">
        <v>26</v>
      </c>
      <c r="G15" s="3" t="s">
        <v>63</v>
      </c>
      <c r="H15" s="3" t="s">
        <v>64</v>
      </c>
      <c r="I15" s="3">
        <v>80</v>
      </c>
      <c r="J15" s="3">
        <v>80</v>
      </c>
      <c r="K15" s="3">
        <v>80</v>
      </c>
      <c r="L15" s="3">
        <v>80</v>
      </c>
      <c r="M15" s="3">
        <v>80</v>
      </c>
      <c r="N15" s="3">
        <v>80</v>
      </c>
      <c r="O15" s="3">
        <v>80</v>
      </c>
      <c r="P15" s="3">
        <f t="shared" si="0"/>
        <v>560</v>
      </c>
      <c r="Q15" s="3" t="s">
        <v>141</v>
      </c>
    </row>
    <row r="16" spans="1:17" ht="218.25" customHeight="1">
      <c r="A16" s="23">
        <v>12</v>
      </c>
      <c r="B16" s="3" t="s">
        <v>69</v>
      </c>
      <c r="C16" s="18" t="s">
        <v>66</v>
      </c>
      <c r="D16" s="3" t="s">
        <v>6</v>
      </c>
      <c r="E16" s="3" t="s">
        <v>75</v>
      </c>
      <c r="F16" s="2" t="s">
        <v>67</v>
      </c>
      <c r="G16" s="2" t="s">
        <v>68</v>
      </c>
      <c r="H16" s="2" t="s">
        <v>70</v>
      </c>
      <c r="I16" s="10">
        <v>60</v>
      </c>
      <c r="J16" s="10">
        <v>60</v>
      </c>
      <c r="K16" s="10">
        <v>60</v>
      </c>
      <c r="L16" s="10">
        <v>60</v>
      </c>
      <c r="M16" s="10">
        <v>60</v>
      </c>
      <c r="N16" s="10">
        <v>60</v>
      </c>
      <c r="O16" s="10">
        <v>60</v>
      </c>
      <c r="P16" s="10">
        <f t="shared" si="0"/>
        <v>420</v>
      </c>
      <c r="Q16" s="3" t="s">
        <v>142</v>
      </c>
    </row>
    <row r="17" spans="1:17" ht="132" customHeight="1">
      <c r="A17" s="23">
        <v>13</v>
      </c>
      <c r="B17" s="3" t="s">
        <v>72</v>
      </c>
      <c r="C17" s="2" t="s">
        <v>71</v>
      </c>
      <c r="D17" s="3" t="s">
        <v>6</v>
      </c>
      <c r="E17" s="3" t="s">
        <v>76</v>
      </c>
      <c r="F17" s="2" t="s">
        <v>73</v>
      </c>
      <c r="G17" s="2" t="s">
        <v>74</v>
      </c>
      <c r="H17" s="2" t="s">
        <v>189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0</v>
      </c>
      <c r="Q17" s="3" t="s">
        <v>143</v>
      </c>
    </row>
    <row r="18" spans="1:17" ht="67.5">
      <c r="A18" s="23">
        <v>14</v>
      </c>
      <c r="B18" s="3" t="s">
        <v>77</v>
      </c>
      <c r="C18" s="2" t="s">
        <v>81</v>
      </c>
      <c r="D18" s="3" t="s">
        <v>6</v>
      </c>
      <c r="E18" s="3" t="s">
        <v>80</v>
      </c>
      <c r="F18" s="2" t="s">
        <v>78</v>
      </c>
      <c r="G18" s="2" t="s">
        <v>8</v>
      </c>
      <c r="H18" s="2" t="s">
        <v>79</v>
      </c>
      <c r="I18" s="10">
        <v>120</v>
      </c>
      <c r="J18" s="10">
        <v>110</v>
      </c>
      <c r="K18" s="10">
        <v>110</v>
      </c>
      <c r="L18" s="10">
        <v>110</v>
      </c>
      <c r="M18" s="10">
        <v>100</v>
      </c>
      <c r="N18" s="10">
        <v>90</v>
      </c>
      <c r="O18" s="10">
        <v>90</v>
      </c>
      <c r="P18" s="10">
        <f t="shared" si="0"/>
        <v>730</v>
      </c>
      <c r="Q18" s="3" t="s">
        <v>144</v>
      </c>
    </row>
    <row r="19" spans="1:17" ht="101.25">
      <c r="A19" s="23">
        <v>15</v>
      </c>
      <c r="B19" s="3" t="s">
        <v>83</v>
      </c>
      <c r="C19" s="2" t="s">
        <v>82</v>
      </c>
      <c r="D19" s="3" t="s">
        <v>6</v>
      </c>
      <c r="E19" s="3" t="s">
        <v>84</v>
      </c>
      <c r="F19" s="2" t="s">
        <v>85</v>
      </c>
      <c r="G19" s="2" t="s">
        <v>86</v>
      </c>
      <c r="H19" s="2" t="s">
        <v>87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f t="shared" si="0"/>
        <v>70</v>
      </c>
      <c r="Q19" s="3" t="s">
        <v>181</v>
      </c>
    </row>
    <row r="20" spans="1:17" ht="90">
      <c r="A20" s="23">
        <v>16</v>
      </c>
      <c r="B20" s="3" t="s">
        <v>91</v>
      </c>
      <c r="C20" s="2" t="s">
        <v>92</v>
      </c>
      <c r="D20" s="3" t="s">
        <v>6</v>
      </c>
      <c r="E20" s="3" t="s">
        <v>93</v>
      </c>
      <c r="F20" s="2" t="s">
        <v>88</v>
      </c>
      <c r="G20" s="2" t="s">
        <v>89</v>
      </c>
      <c r="H20" s="2" t="s">
        <v>90</v>
      </c>
      <c r="I20" s="10">
        <v>30</v>
      </c>
      <c r="J20" s="10">
        <v>30</v>
      </c>
      <c r="K20" s="10">
        <v>30</v>
      </c>
      <c r="L20" s="10">
        <v>30</v>
      </c>
      <c r="M20" s="10">
        <v>30</v>
      </c>
      <c r="N20" s="10">
        <v>30</v>
      </c>
      <c r="O20" s="10">
        <v>30</v>
      </c>
      <c r="P20" s="10">
        <f t="shared" si="0"/>
        <v>210</v>
      </c>
      <c r="Q20" s="3" t="s">
        <v>25</v>
      </c>
    </row>
    <row r="21" spans="1:17" ht="67.5">
      <c r="A21" s="23">
        <v>17</v>
      </c>
      <c r="B21" s="3" t="s">
        <v>95</v>
      </c>
      <c r="C21" s="2" t="s">
        <v>94</v>
      </c>
      <c r="D21" s="3" t="s">
        <v>6</v>
      </c>
      <c r="E21" s="3" t="s">
        <v>96</v>
      </c>
      <c r="F21" s="2" t="s">
        <v>88</v>
      </c>
      <c r="G21" s="2" t="s">
        <v>89</v>
      </c>
      <c r="H21" s="2" t="s">
        <v>97</v>
      </c>
      <c r="I21" s="10">
        <v>30</v>
      </c>
      <c r="J21" s="10">
        <v>30</v>
      </c>
      <c r="K21" s="10">
        <v>30</v>
      </c>
      <c r="L21" s="10">
        <v>30</v>
      </c>
      <c r="M21" s="10">
        <v>30</v>
      </c>
      <c r="N21" s="10">
        <v>30</v>
      </c>
      <c r="O21" s="10">
        <v>30</v>
      </c>
      <c r="P21" s="10">
        <f t="shared" si="0"/>
        <v>210</v>
      </c>
      <c r="Q21" s="3" t="s">
        <v>141</v>
      </c>
    </row>
    <row r="22" spans="1:17" ht="56.25">
      <c r="A22" s="23">
        <v>18</v>
      </c>
      <c r="B22" s="3" t="s">
        <v>99</v>
      </c>
      <c r="C22" s="2" t="s">
        <v>98</v>
      </c>
      <c r="D22" s="3" t="s">
        <v>6</v>
      </c>
      <c r="E22" s="3" t="s">
        <v>100</v>
      </c>
      <c r="F22" s="2" t="s">
        <v>88</v>
      </c>
      <c r="G22" s="2" t="s">
        <v>89</v>
      </c>
      <c r="H22" s="2" t="s">
        <v>97</v>
      </c>
      <c r="I22" s="3">
        <v>30</v>
      </c>
      <c r="J22" s="3">
        <v>30</v>
      </c>
      <c r="K22" s="3">
        <v>30</v>
      </c>
      <c r="L22" s="3">
        <v>30</v>
      </c>
      <c r="M22" s="3">
        <v>30</v>
      </c>
      <c r="N22" s="3">
        <v>30</v>
      </c>
      <c r="O22" s="3">
        <v>30</v>
      </c>
      <c r="P22" s="10">
        <f t="shared" si="0"/>
        <v>210</v>
      </c>
      <c r="Q22" s="3" t="s">
        <v>142</v>
      </c>
    </row>
    <row r="23" spans="1:17" s="5" customFormat="1" ht="152.25" customHeight="1">
      <c r="A23" s="23">
        <v>19</v>
      </c>
      <c r="B23" s="12" t="s">
        <v>104</v>
      </c>
      <c r="C23" s="2" t="s">
        <v>101</v>
      </c>
      <c r="D23" s="3" t="s">
        <v>6</v>
      </c>
      <c r="E23" s="12" t="s">
        <v>102</v>
      </c>
      <c r="F23" s="2" t="s">
        <v>187</v>
      </c>
      <c r="G23" s="2" t="s">
        <v>188</v>
      </c>
      <c r="H23" s="2" t="s">
        <v>103</v>
      </c>
      <c r="I23" s="3">
        <v>30</v>
      </c>
      <c r="J23" s="3">
        <v>30</v>
      </c>
      <c r="K23" s="3">
        <v>30</v>
      </c>
      <c r="L23" s="3">
        <v>30</v>
      </c>
      <c r="M23" s="3">
        <v>30</v>
      </c>
      <c r="N23" s="3">
        <v>30</v>
      </c>
      <c r="O23" s="3">
        <v>30</v>
      </c>
      <c r="P23" s="3">
        <f t="shared" si="0"/>
        <v>210</v>
      </c>
      <c r="Q23" s="3" t="s">
        <v>143</v>
      </c>
    </row>
    <row r="24" spans="1:17" ht="90">
      <c r="A24" s="23">
        <v>20</v>
      </c>
      <c r="B24" s="3" t="s">
        <v>106</v>
      </c>
      <c r="C24" s="2" t="s">
        <v>105</v>
      </c>
      <c r="D24" s="3" t="s">
        <v>6</v>
      </c>
      <c r="E24" s="3" t="s">
        <v>107</v>
      </c>
      <c r="F24" s="2" t="s">
        <v>85</v>
      </c>
      <c r="G24" s="2" t="s">
        <v>108</v>
      </c>
      <c r="H24" s="2" t="s">
        <v>109</v>
      </c>
      <c r="I24" s="10">
        <v>20</v>
      </c>
      <c r="J24" s="10">
        <v>100</v>
      </c>
      <c r="K24" s="10">
        <v>20</v>
      </c>
      <c r="L24" s="10">
        <v>20</v>
      </c>
      <c r="M24" s="10">
        <v>20</v>
      </c>
      <c r="N24" s="10">
        <v>20</v>
      </c>
      <c r="O24" s="10">
        <v>20</v>
      </c>
      <c r="P24" s="10">
        <f t="shared" si="0"/>
        <v>220</v>
      </c>
      <c r="Q24" s="3" t="s">
        <v>144</v>
      </c>
    </row>
    <row r="25" spans="1:17" ht="90">
      <c r="A25" s="23">
        <v>21</v>
      </c>
      <c r="B25" s="3" t="s">
        <v>111</v>
      </c>
      <c r="C25" s="2" t="s">
        <v>110</v>
      </c>
      <c r="D25" s="3" t="s">
        <v>6</v>
      </c>
      <c r="E25" s="3" t="s">
        <v>112</v>
      </c>
      <c r="F25" s="2" t="s">
        <v>85</v>
      </c>
      <c r="G25" s="2" t="s">
        <v>113</v>
      </c>
      <c r="H25" s="2" t="s">
        <v>114</v>
      </c>
      <c r="I25" s="3">
        <v>50</v>
      </c>
      <c r="J25" s="3">
        <v>50</v>
      </c>
      <c r="K25" s="3">
        <v>50</v>
      </c>
      <c r="L25" s="3">
        <v>50</v>
      </c>
      <c r="M25" s="3">
        <v>50</v>
      </c>
      <c r="N25" s="3">
        <v>50</v>
      </c>
      <c r="O25" s="3">
        <v>50</v>
      </c>
      <c r="P25" s="10">
        <f t="shared" si="0"/>
        <v>350</v>
      </c>
      <c r="Q25" s="3" t="s">
        <v>181</v>
      </c>
    </row>
    <row r="26" spans="1:17" ht="101.25">
      <c r="A26" s="23">
        <v>22</v>
      </c>
      <c r="B26" s="3" t="s">
        <v>116</v>
      </c>
      <c r="C26" s="2" t="s">
        <v>115</v>
      </c>
      <c r="D26" s="3" t="s">
        <v>6</v>
      </c>
      <c r="E26" s="3" t="s">
        <v>119</v>
      </c>
      <c r="F26" s="2" t="s">
        <v>85</v>
      </c>
      <c r="G26" s="2" t="s">
        <v>117</v>
      </c>
      <c r="H26" s="2" t="s">
        <v>118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>
        <v>10</v>
      </c>
      <c r="P26" s="10">
        <f t="shared" si="0"/>
        <v>70</v>
      </c>
      <c r="Q26" s="3" t="s">
        <v>25</v>
      </c>
    </row>
    <row r="27" spans="1:17" ht="112.5">
      <c r="A27" s="23">
        <v>23</v>
      </c>
      <c r="B27" s="3" t="s">
        <v>122</v>
      </c>
      <c r="C27" s="2" t="s">
        <v>121</v>
      </c>
      <c r="D27" s="3" t="s">
        <v>6</v>
      </c>
      <c r="E27" s="3" t="s">
        <v>124</v>
      </c>
      <c r="F27" s="2" t="s">
        <v>120</v>
      </c>
      <c r="G27" s="2" t="s">
        <v>85</v>
      </c>
      <c r="H27" s="2" t="s">
        <v>123</v>
      </c>
      <c r="I27" s="14">
        <v>75</v>
      </c>
      <c r="J27" s="14">
        <v>75</v>
      </c>
      <c r="K27" s="14">
        <v>75</v>
      </c>
      <c r="L27" s="14">
        <v>75</v>
      </c>
      <c r="M27" s="14">
        <v>75</v>
      </c>
      <c r="N27" s="14">
        <v>75</v>
      </c>
      <c r="O27" s="14">
        <v>75</v>
      </c>
      <c r="P27" s="14">
        <f t="shared" si="0"/>
        <v>525</v>
      </c>
      <c r="Q27" s="3"/>
    </row>
    <row r="28" spans="1:17" ht="112.5">
      <c r="A28" s="23">
        <v>24</v>
      </c>
      <c r="B28" s="3" t="s">
        <v>126</v>
      </c>
      <c r="C28" s="2" t="s">
        <v>125</v>
      </c>
      <c r="D28" s="3" t="s">
        <v>6</v>
      </c>
      <c r="E28" s="3" t="s">
        <v>124</v>
      </c>
      <c r="F28" s="2" t="s">
        <v>120</v>
      </c>
      <c r="G28" s="2" t="s">
        <v>85</v>
      </c>
      <c r="H28" s="2" t="s">
        <v>127</v>
      </c>
      <c r="I28" s="14">
        <v>50</v>
      </c>
      <c r="J28" s="14">
        <v>50</v>
      </c>
      <c r="K28" s="14">
        <v>50</v>
      </c>
      <c r="L28" s="14">
        <v>50</v>
      </c>
      <c r="M28" s="14">
        <v>50</v>
      </c>
      <c r="N28" s="14">
        <v>50</v>
      </c>
      <c r="O28" s="14">
        <v>50</v>
      </c>
      <c r="P28" s="14">
        <f t="shared" si="0"/>
        <v>350</v>
      </c>
      <c r="Q28" s="3"/>
    </row>
    <row r="29" spans="1:17" s="5" customFormat="1" ht="112.5">
      <c r="A29" s="23">
        <v>25</v>
      </c>
      <c r="B29" s="12" t="s">
        <v>129</v>
      </c>
      <c r="C29" s="2" t="s">
        <v>128</v>
      </c>
      <c r="D29" s="3" t="s">
        <v>6</v>
      </c>
      <c r="E29" s="3" t="s">
        <v>124</v>
      </c>
      <c r="F29" s="2" t="s">
        <v>120</v>
      </c>
      <c r="G29" s="2" t="s">
        <v>85</v>
      </c>
      <c r="H29" s="2" t="s">
        <v>127</v>
      </c>
      <c r="I29" s="14">
        <v>50</v>
      </c>
      <c r="J29" s="14">
        <v>50</v>
      </c>
      <c r="K29" s="14">
        <v>50</v>
      </c>
      <c r="L29" s="14">
        <v>50</v>
      </c>
      <c r="M29" s="14">
        <v>50</v>
      </c>
      <c r="N29" s="14">
        <v>50</v>
      </c>
      <c r="O29" s="14">
        <v>50</v>
      </c>
      <c r="P29" s="14">
        <f t="shared" si="0"/>
        <v>350</v>
      </c>
      <c r="Q29" s="3"/>
    </row>
    <row r="30" spans="1:17" s="5" customFormat="1" ht="78.75">
      <c r="A30" s="23">
        <v>26</v>
      </c>
      <c r="B30" s="12" t="s">
        <v>131</v>
      </c>
      <c r="C30" s="2" t="s">
        <v>130</v>
      </c>
      <c r="D30" s="3" t="s">
        <v>6</v>
      </c>
      <c r="E30" s="12" t="s">
        <v>132</v>
      </c>
      <c r="F30" s="2" t="s">
        <v>133</v>
      </c>
      <c r="G30" s="2" t="s">
        <v>85</v>
      </c>
      <c r="H30" s="2" t="s">
        <v>134</v>
      </c>
      <c r="I30" s="13">
        <v>10</v>
      </c>
      <c r="J30" s="13">
        <v>10</v>
      </c>
      <c r="K30" s="13">
        <v>10</v>
      </c>
      <c r="L30" s="13">
        <v>10</v>
      </c>
      <c r="M30" s="13">
        <v>10</v>
      </c>
      <c r="N30" s="13">
        <v>10</v>
      </c>
      <c r="O30" s="13">
        <v>10</v>
      </c>
      <c r="P30" s="14">
        <f t="shared" si="0"/>
        <v>70</v>
      </c>
      <c r="Q30" s="3"/>
    </row>
    <row r="31" spans="1:17" s="5" customFormat="1" ht="112.5">
      <c r="A31" s="23">
        <v>27</v>
      </c>
      <c r="B31" s="12" t="s">
        <v>191</v>
      </c>
      <c r="C31" s="1" t="s">
        <v>192</v>
      </c>
      <c r="D31" s="3" t="s">
        <v>6</v>
      </c>
      <c r="E31" s="3" t="s">
        <v>124</v>
      </c>
      <c r="F31" s="2" t="s">
        <v>120</v>
      </c>
      <c r="G31" s="2" t="s">
        <v>85</v>
      </c>
      <c r="H31" s="2" t="s">
        <v>127</v>
      </c>
      <c r="I31" s="13">
        <v>0</v>
      </c>
      <c r="J31" s="13">
        <v>100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100</v>
      </c>
      <c r="Q31" s="3"/>
    </row>
    <row r="32" spans="1:17" ht="135">
      <c r="A32" s="23">
        <v>28</v>
      </c>
      <c r="B32" s="3" t="s">
        <v>136</v>
      </c>
      <c r="C32" s="2" t="s">
        <v>135</v>
      </c>
      <c r="D32" s="3" t="s">
        <v>6</v>
      </c>
      <c r="E32" s="3" t="s">
        <v>139</v>
      </c>
      <c r="F32" s="2" t="s">
        <v>137</v>
      </c>
      <c r="G32" s="2" t="s">
        <v>138</v>
      </c>
      <c r="H32" s="2" t="s">
        <v>140</v>
      </c>
      <c r="I32" s="10">
        <v>10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  <c r="O32" s="10">
        <v>10</v>
      </c>
      <c r="P32" s="14">
        <f t="shared" si="0"/>
        <v>70</v>
      </c>
      <c r="Q32" s="3" t="s">
        <v>25</v>
      </c>
    </row>
    <row r="33" spans="1:17" ht="135">
      <c r="A33" s="23">
        <v>29</v>
      </c>
      <c r="B33" s="3" t="s">
        <v>146</v>
      </c>
      <c r="C33" s="2" t="s">
        <v>145</v>
      </c>
      <c r="D33" s="3" t="s">
        <v>6</v>
      </c>
      <c r="E33" s="3" t="s">
        <v>150</v>
      </c>
      <c r="F33" s="2" t="s">
        <v>147</v>
      </c>
      <c r="G33" s="2" t="s">
        <v>148</v>
      </c>
      <c r="H33" s="2" t="s">
        <v>149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4">
        <f t="shared" si="0"/>
        <v>70</v>
      </c>
      <c r="Q33" s="3" t="s">
        <v>141</v>
      </c>
    </row>
    <row r="34" spans="1:17" s="5" customFormat="1" ht="78.75">
      <c r="A34" s="23">
        <v>30</v>
      </c>
      <c r="B34" s="12" t="s">
        <v>151</v>
      </c>
      <c r="C34" s="2" t="s">
        <v>152</v>
      </c>
      <c r="D34" s="3" t="s">
        <v>6</v>
      </c>
      <c r="E34" s="12" t="s">
        <v>153</v>
      </c>
      <c r="F34" s="2" t="s">
        <v>154</v>
      </c>
      <c r="G34" s="2" t="s">
        <v>155</v>
      </c>
      <c r="H34" s="2" t="s">
        <v>156</v>
      </c>
      <c r="I34" s="13">
        <v>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10</v>
      </c>
      <c r="P34" s="13">
        <f t="shared" si="0"/>
        <v>60</v>
      </c>
      <c r="Q34" s="3"/>
    </row>
    <row r="35" spans="1:17" s="5" customFormat="1" ht="112.5">
      <c r="A35" s="23">
        <v>31</v>
      </c>
      <c r="B35" s="12" t="s">
        <v>158</v>
      </c>
      <c r="C35" s="2" t="s">
        <v>157</v>
      </c>
      <c r="D35" s="3" t="s">
        <v>6</v>
      </c>
      <c r="E35" s="12" t="s">
        <v>159</v>
      </c>
      <c r="F35" s="2" t="s">
        <v>160</v>
      </c>
      <c r="G35" s="2" t="s">
        <v>161</v>
      </c>
      <c r="H35" s="2" t="s">
        <v>162</v>
      </c>
      <c r="I35" s="13">
        <v>5</v>
      </c>
      <c r="J35" s="13">
        <v>5</v>
      </c>
      <c r="K35" s="13">
        <v>5</v>
      </c>
      <c r="L35" s="13">
        <v>5</v>
      </c>
      <c r="M35" s="13">
        <v>5</v>
      </c>
      <c r="N35" s="13">
        <v>5</v>
      </c>
      <c r="O35" s="13">
        <v>5</v>
      </c>
      <c r="P35" s="13">
        <f t="shared" si="0"/>
        <v>35</v>
      </c>
      <c r="Q35" s="3"/>
    </row>
    <row r="36" spans="1:17" ht="168.75">
      <c r="A36" s="23">
        <v>32</v>
      </c>
      <c r="B36" s="3" t="s">
        <v>175</v>
      </c>
      <c r="C36" s="2" t="s">
        <v>164</v>
      </c>
      <c r="D36" s="3" t="s">
        <v>6</v>
      </c>
      <c r="E36" s="3" t="s">
        <v>176</v>
      </c>
      <c r="F36" s="2" t="s">
        <v>182</v>
      </c>
      <c r="G36" s="2" t="s">
        <v>177</v>
      </c>
      <c r="H36" s="2" t="s">
        <v>193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6">
        <f t="shared" si="0"/>
        <v>0</v>
      </c>
      <c r="Q36" s="3" t="s">
        <v>141</v>
      </c>
    </row>
    <row r="37" spans="1:17" ht="168.75">
      <c r="A37" s="23">
        <v>33</v>
      </c>
      <c r="B37" s="15" t="s">
        <v>178</v>
      </c>
      <c r="C37" s="2" t="s">
        <v>165</v>
      </c>
      <c r="D37" s="3" t="s">
        <v>6</v>
      </c>
      <c r="E37" s="15" t="s">
        <v>178</v>
      </c>
      <c r="F37" s="2" t="s">
        <v>163</v>
      </c>
      <c r="G37" s="2" t="s">
        <v>177</v>
      </c>
      <c r="H37" s="2" t="s">
        <v>193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6"/>
      <c r="Q37" s="3" t="s">
        <v>141</v>
      </c>
    </row>
    <row r="38" spans="1:17" ht="168.75">
      <c r="A38" s="23">
        <v>34</v>
      </c>
      <c r="B38" s="15" t="s">
        <v>178</v>
      </c>
      <c r="C38" s="2" t="s">
        <v>166</v>
      </c>
      <c r="D38" s="3" t="s">
        <v>6</v>
      </c>
      <c r="E38" s="15" t="s">
        <v>178</v>
      </c>
      <c r="F38" s="2" t="s">
        <v>163</v>
      </c>
      <c r="G38" s="2" t="s">
        <v>177</v>
      </c>
      <c r="H38" s="2" t="s">
        <v>193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6"/>
      <c r="Q38" s="3" t="s">
        <v>141</v>
      </c>
    </row>
    <row r="39" spans="1:17" ht="168.75">
      <c r="A39" s="23">
        <v>35</v>
      </c>
      <c r="B39" s="15" t="s">
        <v>178</v>
      </c>
      <c r="C39" s="19" t="s">
        <v>179</v>
      </c>
      <c r="D39" s="3" t="s">
        <v>6</v>
      </c>
      <c r="E39" s="15" t="s">
        <v>178</v>
      </c>
      <c r="F39" s="2" t="s">
        <v>163</v>
      </c>
      <c r="G39" s="2" t="s">
        <v>177</v>
      </c>
      <c r="H39" s="2" t="s">
        <v>193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6"/>
      <c r="Q39" s="3" t="s">
        <v>141</v>
      </c>
    </row>
    <row r="40" spans="1:17" ht="168.75">
      <c r="A40" s="23">
        <v>36</v>
      </c>
      <c r="B40" s="15" t="s">
        <v>178</v>
      </c>
      <c r="C40" s="2" t="s">
        <v>167</v>
      </c>
      <c r="D40" s="3" t="s">
        <v>6</v>
      </c>
      <c r="E40" s="15" t="s">
        <v>178</v>
      </c>
      <c r="F40" s="2" t="s">
        <v>163</v>
      </c>
      <c r="G40" s="2" t="s">
        <v>177</v>
      </c>
      <c r="H40" s="2" t="s">
        <v>193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6"/>
      <c r="Q40" s="3" t="s">
        <v>141</v>
      </c>
    </row>
    <row r="41" spans="1:17" ht="168.75">
      <c r="A41" s="23">
        <v>37</v>
      </c>
      <c r="B41" s="15" t="s">
        <v>178</v>
      </c>
      <c r="C41" s="2" t="s">
        <v>168</v>
      </c>
      <c r="D41" s="3" t="s">
        <v>6</v>
      </c>
      <c r="E41" s="15" t="s">
        <v>178</v>
      </c>
      <c r="F41" s="2" t="s">
        <v>163</v>
      </c>
      <c r="G41" s="2" t="s">
        <v>177</v>
      </c>
      <c r="H41" s="2" t="s">
        <v>193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6"/>
      <c r="Q41" s="3" t="s">
        <v>141</v>
      </c>
    </row>
    <row r="42" spans="1:17" ht="172.5" customHeight="1">
      <c r="A42" s="23">
        <v>38</v>
      </c>
      <c r="B42" s="15" t="s">
        <v>178</v>
      </c>
      <c r="C42" s="2" t="s">
        <v>169</v>
      </c>
      <c r="D42" s="3" t="s">
        <v>6</v>
      </c>
      <c r="E42" s="15" t="s">
        <v>178</v>
      </c>
      <c r="F42" s="2" t="s">
        <v>163</v>
      </c>
      <c r="G42" s="2" t="s">
        <v>177</v>
      </c>
      <c r="H42" s="2" t="s">
        <v>193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6"/>
      <c r="Q42" s="3" t="s">
        <v>141</v>
      </c>
    </row>
    <row r="43" spans="1:17" ht="180">
      <c r="A43" s="23">
        <v>39</v>
      </c>
      <c r="B43" s="15" t="s">
        <v>178</v>
      </c>
      <c r="C43" s="2" t="s">
        <v>170</v>
      </c>
      <c r="D43" s="3" t="s">
        <v>6</v>
      </c>
      <c r="E43" s="15" t="s">
        <v>178</v>
      </c>
      <c r="F43" s="2" t="s">
        <v>163</v>
      </c>
      <c r="G43" s="2" t="s">
        <v>177</v>
      </c>
      <c r="H43" s="2" t="s">
        <v>193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6"/>
      <c r="Q43" s="3" t="s">
        <v>141</v>
      </c>
    </row>
    <row r="44" spans="1:17" ht="168.75">
      <c r="A44" s="23">
        <v>40</v>
      </c>
      <c r="B44" s="15" t="s">
        <v>178</v>
      </c>
      <c r="C44" s="2" t="s">
        <v>171</v>
      </c>
      <c r="D44" s="3" t="s">
        <v>6</v>
      </c>
      <c r="E44" s="15" t="s">
        <v>178</v>
      </c>
      <c r="F44" s="2" t="s">
        <v>163</v>
      </c>
      <c r="G44" s="2" t="s">
        <v>177</v>
      </c>
      <c r="H44" s="2" t="s">
        <v>193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6"/>
      <c r="Q44" s="3" t="s">
        <v>141</v>
      </c>
    </row>
    <row r="45" spans="1:17" ht="168.75">
      <c r="A45" s="23">
        <v>41</v>
      </c>
      <c r="B45" s="15" t="s">
        <v>178</v>
      </c>
      <c r="C45" s="2" t="s">
        <v>172</v>
      </c>
      <c r="D45" s="3" t="s">
        <v>6</v>
      </c>
      <c r="E45" s="15" t="s">
        <v>178</v>
      </c>
      <c r="F45" s="2" t="s">
        <v>163</v>
      </c>
      <c r="G45" s="2" t="s">
        <v>177</v>
      </c>
      <c r="H45" s="2" t="s">
        <v>193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6"/>
      <c r="Q45" s="3" t="s">
        <v>141</v>
      </c>
    </row>
    <row r="46" spans="1:17" ht="168.75">
      <c r="A46" s="23">
        <v>42</v>
      </c>
      <c r="B46" s="15" t="s">
        <v>178</v>
      </c>
      <c r="C46" s="2" t="s">
        <v>173</v>
      </c>
      <c r="D46" s="3" t="s">
        <v>6</v>
      </c>
      <c r="E46" s="15" t="s">
        <v>178</v>
      </c>
      <c r="F46" s="2" t="s">
        <v>163</v>
      </c>
      <c r="G46" s="2" t="s">
        <v>177</v>
      </c>
      <c r="H46" s="2" t="s">
        <v>193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/>
      <c r="Q46" s="3" t="s">
        <v>141</v>
      </c>
    </row>
    <row r="47" spans="1:17" ht="168.75">
      <c r="A47" s="23">
        <v>43</v>
      </c>
      <c r="B47" s="15" t="s">
        <v>178</v>
      </c>
      <c r="C47" s="2" t="s">
        <v>174</v>
      </c>
      <c r="D47" s="3" t="s">
        <v>6</v>
      </c>
      <c r="E47" s="15" t="s">
        <v>178</v>
      </c>
      <c r="F47" s="2" t="s">
        <v>163</v>
      </c>
      <c r="G47" s="2" t="s">
        <v>177</v>
      </c>
      <c r="H47" s="2" t="s">
        <v>193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6"/>
      <c r="Q47" s="3" t="s">
        <v>141</v>
      </c>
    </row>
    <row r="48" spans="1:17" s="17" customFormat="1" ht="12.75">
      <c r="A48" s="23" t="s">
        <v>180</v>
      </c>
      <c r="B48" s="215" t="s">
        <v>185</v>
      </c>
      <c r="C48" s="216"/>
      <c r="D48" s="216"/>
      <c r="E48" s="216"/>
      <c r="F48" s="216"/>
      <c r="G48" s="216"/>
      <c r="H48" s="216"/>
      <c r="I48" s="8">
        <f>SUM(I5:I47)</f>
        <v>1005</v>
      </c>
      <c r="J48" s="8">
        <f aca="true" t="shared" si="1" ref="J48:P48">SUM(J5:J47)</f>
        <v>1155</v>
      </c>
      <c r="K48" s="8">
        <f t="shared" si="1"/>
        <v>1005</v>
      </c>
      <c r="L48" s="8">
        <f t="shared" si="1"/>
        <v>975</v>
      </c>
      <c r="M48" s="8">
        <f t="shared" si="1"/>
        <v>1005</v>
      </c>
      <c r="N48" s="8">
        <f t="shared" si="1"/>
        <v>965</v>
      </c>
      <c r="O48" s="8">
        <f t="shared" si="1"/>
        <v>995</v>
      </c>
      <c r="P48" s="21">
        <f t="shared" si="1"/>
        <v>7105</v>
      </c>
      <c r="Q48" s="8" t="s">
        <v>180</v>
      </c>
    </row>
    <row r="49" spans="1:17" s="17" customFormat="1" ht="12.75">
      <c r="A49" s="24"/>
      <c r="P49" s="20"/>
      <c r="Q49" s="11"/>
    </row>
    <row r="50" spans="1:17" s="17" customFormat="1" ht="12.75">
      <c r="A50" s="24"/>
      <c r="I50" s="217" t="s">
        <v>186</v>
      </c>
      <c r="J50" s="217"/>
      <c r="K50" s="217"/>
      <c r="L50" s="217"/>
      <c r="M50" s="217"/>
      <c r="N50" s="217"/>
      <c r="P50" s="20">
        <f>SUM(I48:O48)</f>
        <v>7105</v>
      </c>
      <c r="Q50" s="11"/>
    </row>
    <row r="51" spans="1:17" s="17" customFormat="1" ht="12.75">
      <c r="A51" s="24"/>
      <c r="Q51" s="11"/>
    </row>
    <row r="52" spans="1:17" s="17" customFormat="1" ht="12.75">
      <c r="A52" s="24"/>
      <c r="Q52" s="11"/>
    </row>
    <row r="53" spans="1:17" s="17" customFormat="1" ht="12.75">
      <c r="A53" s="24"/>
      <c r="Q53" s="11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</sheetData>
  <mergeCells count="13">
    <mergeCell ref="C1:P1"/>
    <mergeCell ref="B2:P2"/>
    <mergeCell ref="B3:B4"/>
    <mergeCell ref="C3:C4"/>
    <mergeCell ref="D3:D4"/>
    <mergeCell ref="E3:E4"/>
    <mergeCell ref="F3:F4"/>
    <mergeCell ref="G3:G4"/>
    <mergeCell ref="H3:H4"/>
    <mergeCell ref="I3:P3"/>
    <mergeCell ref="B48:H48"/>
    <mergeCell ref="I50:N50"/>
    <mergeCell ref="A3:A4"/>
  </mergeCells>
  <printOptions/>
  <pageMargins left="0.75" right="0.75" top="1" bottom="1" header="0.5" footer="0.5"/>
  <pageSetup horizontalDpi="300" verticalDpi="300" orientation="landscape" paperSize="9" scale="89" r:id="rId1"/>
  <headerFooter alignWithMargins="0">
    <oddFooter>&amp;LZadania i projekty PRLPM
na lata 2007-2013&amp;CStrona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121"/>
  <sheetViews>
    <sheetView view="pageBreakPreview" zoomScale="60" workbookViewId="0" topLeftCell="A96">
      <selection activeCell="C73" sqref="C73"/>
    </sheetView>
  </sheetViews>
  <sheetFormatPr defaultColWidth="9.00390625" defaultRowHeight="12.75"/>
  <cols>
    <col min="1" max="1" width="5.375" style="70" customWidth="1"/>
    <col min="2" max="2" width="43.25390625" style="70" customWidth="1"/>
    <col min="3" max="3" width="16.25390625" style="70" customWidth="1"/>
    <col min="4" max="4" width="18.375" style="70" customWidth="1"/>
    <col min="5" max="16384" width="9.125" style="70" customWidth="1"/>
  </cols>
  <sheetData>
    <row r="3" spans="1:4" ht="12.75">
      <c r="A3" s="68"/>
      <c r="B3" s="68"/>
      <c r="C3" s="69" t="s">
        <v>299</v>
      </c>
      <c r="D3" s="69"/>
    </row>
    <row r="4" spans="1:4" ht="12.75">
      <c r="A4" s="68"/>
      <c r="B4" s="68"/>
      <c r="C4" s="69" t="s">
        <v>261</v>
      </c>
      <c r="D4" s="69"/>
    </row>
    <row r="5" spans="1:4" ht="12.75">
      <c r="A5" s="68"/>
      <c r="B5" s="68"/>
      <c r="C5" s="71" t="s">
        <v>262</v>
      </c>
      <c r="D5" s="69"/>
    </row>
    <row r="6" spans="1:4" ht="12.75">
      <c r="A6" s="68"/>
      <c r="B6" s="68"/>
      <c r="C6" s="71" t="s">
        <v>263</v>
      </c>
      <c r="D6" s="69"/>
    </row>
    <row r="7" spans="1:4" ht="12.75">
      <c r="A7" s="72" t="s">
        <v>298</v>
      </c>
      <c r="B7" s="68"/>
      <c r="C7" s="68"/>
      <c r="D7" s="68"/>
    </row>
    <row r="8" spans="1:4" ht="13.5" thickBot="1">
      <c r="A8" s="72"/>
      <c r="B8" s="68"/>
      <c r="C8" s="68"/>
      <c r="D8" s="68"/>
    </row>
    <row r="9" spans="1:4" s="75" customFormat="1" ht="13.5" thickBot="1">
      <c r="A9" s="73" t="s">
        <v>246</v>
      </c>
      <c r="B9" s="74" t="s">
        <v>265</v>
      </c>
      <c r="C9" s="73" t="s">
        <v>266</v>
      </c>
      <c r="D9" s="73" t="s">
        <v>267</v>
      </c>
    </row>
    <row r="10" spans="1:4" s="75" customFormat="1" ht="34.5" customHeight="1" thickBot="1">
      <c r="A10" s="76">
        <v>1</v>
      </c>
      <c r="B10" s="77" t="s">
        <v>268</v>
      </c>
      <c r="C10" s="78">
        <v>952</v>
      </c>
      <c r="D10" s="79">
        <v>1806148</v>
      </c>
    </row>
    <row r="11" spans="1:4" s="75" customFormat="1" ht="13.5" thickBot="1">
      <c r="A11" s="78">
        <v>2</v>
      </c>
      <c r="B11" s="80" t="s">
        <v>247</v>
      </c>
      <c r="C11" s="81">
        <v>955</v>
      </c>
      <c r="D11" s="82">
        <v>0</v>
      </c>
    </row>
    <row r="12" spans="1:4" s="75" customFormat="1" ht="13.5" thickBot="1">
      <c r="A12" s="226" t="s">
        <v>251</v>
      </c>
      <c r="B12" s="227"/>
      <c r="C12" s="228"/>
      <c r="D12" s="82">
        <f>SUM(D10:D11)</f>
        <v>1806148</v>
      </c>
    </row>
    <row r="13" spans="1:4" s="75" customFormat="1" ht="13.5" thickBot="1">
      <c r="A13" s="83" t="s">
        <v>248</v>
      </c>
      <c r="B13" s="84" t="s">
        <v>249</v>
      </c>
      <c r="C13" s="85" t="s">
        <v>266</v>
      </c>
      <c r="D13" s="73" t="s">
        <v>267</v>
      </c>
    </row>
    <row r="14" spans="1:4" s="75" customFormat="1" ht="26.25" thickBot="1">
      <c r="A14" s="86">
        <v>1</v>
      </c>
      <c r="B14" s="87" t="s">
        <v>250</v>
      </c>
      <c r="C14" s="88">
        <v>992</v>
      </c>
      <c r="D14" s="89">
        <v>692357</v>
      </c>
    </row>
    <row r="15" spans="1:4" s="75" customFormat="1" ht="13.5" thickBot="1">
      <c r="A15" s="226" t="s">
        <v>269</v>
      </c>
      <c r="B15" s="227"/>
      <c r="C15" s="228"/>
      <c r="D15" s="90">
        <f>SUM(D14)</f>
        <v>692357</v>
      </c>
    </row>
    <row r="16" spans="1:4" ht="12.75">
      <c r="A16" s="68"/>
      <c r="B16" s="68"/>
      <c r="C16" s="68"/>
      <c r="D16" s="68"/>
    </row>
    <row r="17" spans="1:4" ht="12.75">
      <c r="A17" s="68"/>
      <c r="B17" s="91" t="s">
        <v>270</v>
      </c>
      <c r="C17" s="92"/>
      <c r="D17" s="68"/>
    </row>
    <row r="18" spans="1:4" s="75" customFormat="1" ht="12.75">
      <c r="A18" s="68"/>
      <c r="B18" s="93" t="s">
        <v>283</v>
      </c>
      <c r="C18" s="94">
        <v>30811486</v>
      </c>
      <c r="D18" s="94"/>
    </row>
    <row r="19" spans="1:4" s="75" customFormat="1" ht="12.75">
      <c r="A19" s="68"/>
      <c r="B19" s="68" t="s">
        <v>272</v>
      </c>
      <c r="C19" s="94">
        <f>C18-D14</f>
        <v>30119129</v>
      </c>
      <c r="D19" s="94"/>
    </row>
    <row r="20" spans="1:4" s="75" customFormat="1" ht="12.75">
      <c r="A20" s="68"/>
      <c r="B20" s="68" t="s">
        <v>284</v>
      </c>
      <c r="C20" s="94">
        <v>31925277</v>
      </c>
      <c r="D20" s="94"/>
    </row>
    <row r="21" spans="1:4" s="75" customFormat="1" ht="12.75">
      <c r="A21" s="68"/>
      <c r="B21" s="68" t="s">
        <v>274</v>
      </c>
      <c r="C21" s="94">
        <f>C19-C20</f>
        <v>-1806148</v>
      </c>
      <c r="D21" s="94"/>
    </row>
    <row r="22" spans="1:4" s="75" customFormat="1" ht="12.75">
      <c r="A22" s="68"/>
      <c r="B22" s="68"/>
      <c r="C22" s="95"/>
      <c r="D22" s="95"/>
    </row>
    <row r="23" spans="1:4" s="75" customFormat="1" ht="12.75">
      <c r="A23" s="68"/>
      <c r="B23" s="72" t="s">
        <v>275</v>
      </c>
      <c r="C23" s="94">
        <f>C24+C29</f>
        <v>1806148</v>
      </c>
      <c r="D23" s="95"/>
    </row>
    <row r="24" spans="1:4" s="75" customFormat="1" ht="12.75">
      <c r="A24" s="68"/>
      <c r="B24" s="96" t="s">
        <v>276</v>
      </c>
      <c r="C24" s="97">
        <f>SUM(C25:C28)</f>
        <v>1736000</v>
      </c>
      <c r="D24" s="95"/>
    </row>
    <row r="25" spans="1:4" s="75" customFormat="1" ht="21" customHeight="1">
      <c r="A25" s="68"/>
      <c r="B25" s="93" t="s">
        <v>301</v>
      </c>
      <c r="C25" s="92">
        <v>100000</v>
      </c>
      <c r="D25" s="95"/>
    </row>
    <row r="26" spans="1:4" s="75" customFormat="1" ht="35.25" customHeight="1">
      <c r="A26" s="68"/>
      <c r="B26" s="93" t="s">
        <v>302</v>
      </c>
      <c r="C26" s="92">
        <v>1000000</v>
      </c>
      <c r="D26" s="95"/>
    </row>
    <row r="27" spans="1:4" s="75" customFormat="1" ht="35.25" customHeight="1">
      <c r="A27" s="68"/>
      <c r="B27" s="93" t="s">
        <v>303</v>
      </c>
      <c r="C27" s="92">
        <v>80000</v>
      </c>
      <c r="D27" s="95"/>
    </row>
    <row r="28" spans="1:4" s="75" customFormat="1" ht="25.5">
      <c r="A28" s="68"/>
      <c r="B28" s="98" t="s">
        <v>304</v>
      </c>
      <c r="C28" s="99">
        <v>556000</v>
      </c>
      <c r="D28" s="95"/>
    </row>
    <row r="29" spans="1:4" ht="12.75">
      <c r="A29" s="68"/>
      <c r="B29" s="96" t="s">
        <v>278</v>
      </c>
      <c r="C29" s="97">
        <f>SUM(C30)</f>
        <v>70148</v>
      </c>
      <c r="D29" s="68"/>
    </row>
    <row r="30" spans="1:4" ht="25.5">
      <c r="A30" s="68"/>
      <c r="B30" s="100" t="s">
        <v>305</v>
      </c>
      <c r="C30" s="92">
        <v>70148</v>
      </c>
      <c r="D30" s="68"/>
    </row>
    <row r="31" spans="1:4" ht="18" customHeight="1">
      <c r="A31" s="68"/>
      <c r="B31" s="101" t="s">
        <v>291</v>
      </c>
      <c r="C31" s="102"/>
      <c r="D31" s="68"/>
    </row>
    <row r="32" spans="1:4" ht="12.75">
      <c r="A32" s="68"/>
      <c r="B32" s="69" t="s">
        <v>292</v>
      </c>
      <c r="D32" s="68"/>
    </row>
    <row r="33" spans="1:4" ht="12.75">
      <c r="A33" s="68"/>
      <c r="B33" s="69" t="s">
        <v>294</v>
      </c>
      <c r="D33" s="68"/>
    </row>
    <row r="34" spans="1:4" ht="12.75">
      <c r="A34" s="68"/>
      <c r="B34" s="68" t="s">
        <v>293</v>
      </c>
      <c r="D34" s="68"/>
    </row>
    <row r="35" ht="12.75">
      <c r="B35" s="69" t="s">
        <v>295</v>
      </c>
    </row>
    <row r="36" ht="12.75">
      <c r="B36" s="69" t="s">
        <v>296</v>
      </c>
    </row>
    <row r="48" spans="1:4" ht="12.75">
      <c r="A48" s="68"/>
      <c r="B48" s="68"/>
      <c r="C48" s="69" t="s">
        <v>300</v>
      </c>
      <c r="D48" s="69"/>
    </row>
    <row r="49" spans="1:4" ht="12.75">
      <c r="A49" s="68"/>
      <c r="B49" s="68"/>
      <c r="C49" s="69" t="s">
        <v>261</v>
      </c>
      <c r="D49" s="69"/>
    </row>
    <row r="50" spans="1:4" ht="12.75">
      <c r="A50" s="68"/>
      <c r="B50" s="68"/>
      <c r="C50" s="71" t="s">
        <v>262</v>
      </c>
      <c r="D50" s="69"/>
    </row>
    <row r="51" spans="1:4" ht="12.75">
      <c r="A51" s="68"/>
      <c r="B51" s="68"/>
      <c r="C51" s="71" t="s">
        <v>263</v>
      </c>
      <c r="D51" s="69"/>
    </row>
    <row r="52" spans="1:4" ht="12.75">
      <c r="A52" s="72" t="s">
        <v>297</v>
      </c>
      <c r="B52" s="68"/>
      <c r="C52" s="68"/>
      <c r="D52" s="68"/>
    </row>
    <row r="53" spans="1:4" ht="13.5" thickBot="1">
      <c r="A53" s="72"/>
      <c r="B53" s="68"/>
      <c r="C53" s="68"/>
      <c r="D53" s="68"/>
    </row>
    <row r="54" spans="1:4" s="75" customFormat="1" ht="13.5" thickBot="1">
      <c r="A54" s="73" t="s">
        <v>246</v>
      </c>
      <c r="B54" s="74" t="s">
        <v>265</v>
      </c>
      <c r="C54" s="73" t="s">
        <v>266</v>
      </c>
      <c r="D54" s="73" t="s">
        <v>267</v>
      </c>
    </row>
    <row r="55" spans="1:4" s="75" customFormat="1" ht="33" customHeight="1" thickBot="1">
      <c r="A55" s="76">
        <v>1</v>
      </c>
      <c r="B55" s="77" t="s">
        <v>268</v>
      </c>
      <c r="C55" s="78">
        <v>952</v>
      </c>
      <c r="D55" s="79">
        <v>2254500</v>
      </c>
    </row>
    <row r="56" spans="1:4" s="75" customFormat="1" ht="13.5" thickBot="1">
      <c r="A56" s="78">
        <v>2</v>
      </c>
      <c r="B56" s="80" t="s">
        <v>247</v>
      </c>
      <c r="C56" s="81">
        <v>955</v>
      </c>
      <c r="D56" s="82">
        <v>0</v>
      </c>
    </row>
    <row r="57" spans="1:4" s="75" customFormat="1" ht="13.5" thickBot="1">
      <c r="A57" s="226" t="s">
        <v>251</v>
      </c>
      <c r="B57" s="227"/>
      <c r="C57" s="228"/>
      <c r="D57" s="82">
        <f>SUM(D55:D56)</f>
        <v>2254500</v>
      </c>
    </row>
    <row r="58" spans="1:4" s="75" customFormat="1" ht="13.5" thickBot="1">
      <c r="A58" s="83" t="s">
        <v>248</v>
      </c>
      <c r="B58" s="84" t="s">
        <v>249</v>
      </c>
      <c r="C58" s="85" t="s">
        <v>266</v>
      </c>
      <c r="D58" s="73" t="s">
        <v>267</v>
      </c>
    </row>
    <row r="59" spans="1:4" s="75" customFormat="1" ht="26.25" thickBot="1">
      <c r="A59" s="86">
        <v>1</v>
      </c>
      <c r="B59" s="87" t="s">
        <v>250</v>
      </c>
      <c r="C59" s="88">
        <v>992</v>
      </c>
      <c r="D59" s="89">
        <v>886625</v>
      </c>
    </row>
    <row r="60" spans="1:4" s="75" customFormat="1" ht="13.5" thickBot="1">
      <c r="A60" s="226" t="s">
        <v>269</v>
      </c>
      <c r="B60" s="227"/>
      <c r="C60" s="228"/>
      <c r="D60" s="90">
        <f>SUM(D59)</f>
        <v>886625</v>
      </c>
    </row>
    <row r="61" spans="1:4" ht="12.75">
      <c r="A61" s="68"/>
      <c r="B61" s="68"/>
      <c r="C61" s="68"/>
      <c r="D61" s="68"/>
    </row>
    <row r="62" spans="1:4" ht="12.75">
      <c r="A62" s="68"/>
      <c r="B62" s="91" t="s">
        <v>270</v>
      </c>
      <c r="C62" s="92"/>
      <c r="D62" s="68"/>
    </row>
    <row r="63" spans="1:4" s="75" customFormat="1" ht="12.75">
      <c r="A63" s="68"/>
      <c r="B63" s="93" t="s">
        <v>283</v>
      </c>
      <c r="C63" s="94">
        <v>32613342</v>
      </c>
      <c r="D63" s="94"/>
    </row>
    <row r="64" spans="1:4" s="75" customFormat="1" ht="12.75">
      <c r="A64" s="68"/>
      <c r="B64" s="68" t="s">
        <v>272</v>
      </c>
      <c r="C64" s="94">
        <f>C63-D59</f>
        <v>31726717</v>
      </c>
      <c r="D64" s="94"/>
    </row>
    <row r="65" spans="1:4" s="75" customFormat="1" ht="12.75">
      <c r="A65" s="68"/>
      <c r="B65" s="68" t="s">
        <v>284</v>
      </c>
      <c r="C65" s="94">
        <v>33981217</v>
      </c>
      <c r="D65" s="94"/>
    </row>
    <row r="66" spans="1:4" s="75" customFormat="1" ht="12.75">
      <c r="A66" s="68"/>
      <c r="B66" s="68" t="s">
        <v>274</v>
      </c>
      <c r="C66" s="94">
        <f>C64-C65</f>
        <v>-2254500</v>
      </c>
      <c r="D66" s="94"/>
    </row>
    <row r="67" spans="1:4" s="75" customFormat="1" ht="12.75">
      <c r="A67" s="68"/>
      <c r="B67" s="68"/>
      <c r="C67" s="95"/>
      <c r="D67" s="95"/>
    </row>
    <row r="68" spans="1:4" s="75" customFormat="1" ht="12.75">
      <c r="A68" s="68"/>
      <c r="B68" s="72" t="s">
        <v>275</v>
      </c>
      <c r="C68" s="94">
        <f>C69+C72</f>
        <v>2254500</v>
      </c>
      <c r="D68" s="95"/>
    </row>
    <row r="69" spans="1:4" s="75" customFormat="1" ht="12.75">
      <c r="A69" s="68"/>
      <c r="B69" s="96" t="s">
        <v>276</v>
      </c>
      <c r="C69" s="97">
        <f>SUM(C70:C71)</f>
        <v>1175000</v>
      </c>
      <c r="D69" s="95"/>
    </row>
    <row r="70" spans="1:4" s="75" customFormat="1" ht="30.75" customHeight="1">
      <c r="A70" s="68"/>
      <c r="B70" s="93" t="s">
        <v>285</v>
      </c>
      <c r="C70" s="92">
        <v>1000000</v>
      </c>
      <c r="D70" s="95"/>
    </row>
    <row r="71" spans="1:4" s="75" customFormat="1" ht="38.25">
      <c r="A71" s="68"/>
      <c r="B71" s="93" t="s">
        <v>286</v>
      </c>
      <c r="C71" s="92">
        <v>175000</v>
      </c>
      <c r="D71" s="95"/>
    </row>
    <row r="72" spans="1:4" ht="12.75">
      <c r="A72" s="68"/>
      <c r="B72" s="96" t="s">
        <v>278</v>
      </c>
      <c r="C72" s="97">
        <f>SUM(C73:C76)</f>
        <v>1079500</v>
      </c>
      <c r="D72" s="68"/>
    </row>
    <row r="73" spans="1:4" ht="53.25" customHeight="1">
      <c r="A73" s="68"/>
      <c r="B73" s="100" t="s">
        <v>287</v>
      </c>
      <c r="C73" s="92">
        <v>252000</v>
      </c>
      <c r="D73" s="68"/>
    </row>
    <row r="74" spans="1:4" ht="38.25">
      <c r="A74" s="68"/>
      <c r="B74" s="100" t="s">
        <v>288</v>
      </c>
      <c r="C74" s="92">
        <v>174600</v>
      </c>
      <c r="D74" s="68"/>
    </row>
    <row r="75" spans="1:4" ht="38.25" customHeight="1">
      <c r="A75" s="68"/>
      <c r="B75" s="100" t="s">
        <v>289</v>
      </c>
      <c r="C75" s="92">
        <v>252900</v>
      </c>
      <c r="D75" s="68"/>
    </row>
    <row r="76" spans="1:4" ht="25.5">
      <c r="A76" s="68"/>
      <c r="B76" s="100" t="s">
        <v>290</v>
      </c>
      <c r="C76" s="92">
        <v>400000</v>
      </c>
      <c r="D76" s="68"/>
    </row>
    <row r="77" spans="1:4" ht="12.75">
      <c r="A77" s="68"/>
      <c r="B77" s="101" t="s">
        <v>291</v>
      </c>
      <c r="C77" s="102"/>
      <c r="D77" s="68"/>
    </row>
    <row r="78" spans="1:4" ht="12.75">
      <c r="A78" s="68"/>
      <c r="B78" s="69" t="s">
        <v>292</v>
      </c>
      <c r="C78" s="68"/>
      <c r="D78" s="68"/>
    </row>
    <row r="79" spans="1:4" ht="12.75">
      <c r="A79" s="68"/>
      <c r="B79" s="69" t="s">
        <v>294</v>
      </c>
      <c r="C79" s="69"/>
      <c r="D79" s="68"/>
    </row>
    <row r="80" spans="1:4" ht="12.75">
      <c r="A80" s="68"/>
      <c r="B80" s="68" t="s">
        <v>293</v>
      </c>
      <c r="C80" s="69"/>
      <c r="D80" s="68"/>
    </row>
    <row r="81" ht="12.75">
      <c r="B81" s="69" t="s">
        <v>295</v>
      </c>
    </row>
    <row r="82" ht="12.75">
      <c r="B82" s="69" t="s">
        <v>296</v>
      </c>
    </row>
    <row r="83" ht="12.75">
      <c r="B83" s="69"/>
    </row>
    <row r="84" ht="12.75">
      <c r="B84" s="69"/>
    </row>
    <row r="85" ht="12.75">
      <c r="B85" s="69"/>
    </row>
    <row r="86" ht="12.75">
      <c r="B86" s="69"/>
    </row>
    <row r="88" spans="1:4" ht="12.75">
      <c r="A88" s="68"/>
      <c r="B88" s="68"/>
      <c r="C88" s="69" t="s">
        <v>260</v>
      </c>
      <c r="D88" s="69"/>
    </row>
    <row r="89" spans="1:4" ht="12.75">
      <c r="A89" s="68"/>
      <c r="B89" s="68"/>
      <c r="C89" s="69" t="s">
        <v>261</v>
      </c>
      <c r="D89" s="69"/>
    </row>
    <row r="90" spans="1:4" ht="12.75">
      <c r="A90" s="68"/>
      <c r="B90" s="68"/>
      <c r="C90" s="71" t="s">
        <v>262</v>
      </c>
      <c r="D90" s="69"/>
    </row>
    <row r="91" spans="1:4" ht="12.75">
      <c r="A91" s="68"/>
      <c r="B91" s="68"/>
      <c r="C91" s="71" t="s">
        <v>263</v>
      </c>
      <c r="D91" s="69"/>
    </row>
    <row r="92" spans="1:4" ht="12.75">
      <c r="A92" s="72" t="s">
        <v>264</v>
      </c>
      <c r="B92" s="68"/>
      <c r="C92" s="68"/>
      <c r="D92" s="68"/>
    </row>
    <row r="93" spans="1:4" ht="13.5" thickBot="1">
      <c r="A93" s="72"/>
      <c r="B93" s="68"/>
      <c r="C93" s="68"/>
      <c r="D93" s="68"/>
    </row>
    <row r="94" spans="1:4" s="75" customFormat="1" ht="13.5" thickBot="1">
      <c r="A94" s="73" t="s">
        <v>246</v>
      </c>
      <c r="B94" s="74" t="s">
        <v>265</v>
      </c>
      <c r="C94" s="73" t="s">
        <v>266</v>
      </c>
      <c r="D94" s="73" t="s">
        <v>267</v>
      </c>
    </row>
    <row r="95" spans="1:4" s="75" customFormat="1" ht="36.75" customHeight="1" thickBot="1">
      <c r="A95" s="76">
        <v>1</v>
      </c>
      <c r="B95" s="77" t="s">
        <v>268</v>
      </c>
      <c r="C95" s="78">
        <v>952</v>
      </c>
      <c r="D95" s="79">
        <f>C106*(-1)</f>
        <v>1950000</v>
      </c>
    </row>
    <row r="96" spans="1:4" s="75" customFormat="1" ht="35.25" customHeight="1" thickBot="1">
      <c r="A96" s="78">
        <v>2</v>
      </c>
      <c r="B96" s="80" t="s">
        <v>247</v>
      </c>
      <c r="C96" s="81">
        <v>955</v>
      </c>
      <c r="D96" s="82">
        <v>0</v>
      </c>
    </row>
    <row r="97" spans="1:4" s="75" customFormat="1" ht="13.5" thickBot="1">
      <c r="A97" s="229" t="s">
        <v>251</v>
      </c>
      <c r="B97" s="229"/>
      <c r="C97" s="229"/>
      <c r="D97" s="82">
        <f>SUM(D95:D96)</f>
        <v>1950000</v>
      </c>
    </row>
    <row r="98" spans="1:4" s="75" customFormat="1" ht="22.5" customHeight="1" thickBot="1">
      <c r="A98" s="83" t="s">
        <v>248</v>
      </c>
      <c r="B98" s="84" t="s">
        <v>249</v>
      </c>
      <c r="C98" s="85" t="s">
        <v>266</v>
      </c>
      <c r="D98" s="73" t="s">
        <v>267</v>
      </c>
    </row>
    <row r="99" spans="1:4" s="75" customFormat="1" ht="41.25" customHeight="1" thickBot="1">
      <c r="A99" s="86">
        <v>1</v>
      </c>
      <c r="B99" s="87" t="s">
        <v>250</v>
      </c>
      <c r="C99" s="88">
        <v>992</v>
      </c>
      <c r="D99" s="89">
        <v>986582</v>
      </c>
    </row>
    <row r="100" spans="1:4" s="75" customFormat="1" ht="13.5" thickBot="1">
      <c r="A100" s="229" t="s">
        <v>269</v>
      </c>
      <c r="B100" s="229"/>
      <c r="C100" s="229"/>
      <c r="D100" s="90">
        <f>SUM(D99)</f>
        <v>986582</v>
      </c>
    </row>
    <row r="101" spans="1:4" ht="12.75">
      <c r="A101" s="68"/>
      <c r="B101" s="68"/>
      <c r="C101" s="68"/>
      <c r="D101" s="68"/>
    </row>
    <row r="102" spans="1:4" ht="27.75" customHeight="1">
      <c r="A102" s="68"/>
      <c r="B102" s="91" t="s">
        <v>270</v>
      </c>
      <c r="C102" s="92"/>
      <c r="D102" s="68"/>
    </row>
    <row r="103" spans="1:4" s="75" customFormat="1" ht="30" customHeight="1">
      <c r="A103" s="68"/>
      <c r="B103" s="93" t="s">
        <v>271</v>
      </c>
      <c r="C103" s="94">
        <v>38255377</v>
      </c>
      <c r="D103" s="94"/>
    </row>
    <row r="104" spans="1:4" s="75" customFormat="1" ht="12.75">
      <c r="A104" s="68"/>
      <c r="B104" s="68" t="s">
        <v>272</v>
      </c>
      <c r="C104" s="94">
        <f>C103-D99</f>
        <v>37268795</v>
      </c>
      <c r="D104" s="94"/>
    </row>
    <row r="105" spans="1:4" s="75" customFormat="1" ht="12.75">
      <c r="A105" s="68"/>
      <c r="B105" s="68" t="s">
        <v>273</v>
      </c>
      <c r="C105" s="94">
        <v>39218795</v>
      </c>
      <c r="D105" s="94"/>
    </row>
    <row r="106" spans="1:4" s="75" customFormat="1" ht="12.75">
      <c r="A106" s="68"/>
      <c r="B106" s="68" t="s">
        <v>274</v>
      </c>
      <c r="C106" s="94">
        <f>C104-C105</f>
        <v>-1950000</v>
      </c>
      <c r="D106" s="94"/>
    </row>
    <row r="107" spans="1:4" s="75" customFormat="1" ht="12.75">
      <c r="A107" s="68"/>
      <c r="B107" s="68"/>
      <c r="C107" s="95"/>
      <c r="D107" s="95"/>
    </row>
    <row r="108" spans="1:4" s="75" customFormat="1" ht="12.75">
      <c r="A108" s="68"/>
      <c r="B108" s="72" t="s">
        <v>275</v>
      </c>
      <c r="C108" s="94">
        <f>C109+C112</f>
        <v>1950000</v>
      </c>
      <c r="D108" s="95">
        <f>C108+C106</f>
        <v>0</v>
      </c>
    </row>
    <row r="109" spans="1:4" s="75" customFormat="1" ht="12.75">
      <c r="A109" s="68"/>
      <c r="B109" s="96" t="s">
        <v>276</v>
      </c>
      <c r="C109" s="97">
        <f>SUM(C110:CC111)</f>
        <v>1500000</v>
      </c>
      <c r="D109" s="95"/>
    </row>
    <row r="110" spans="1:4" s="75" customFormat="1" ht="47.25" customHeight="1">
      <c r="A110" s="68"/>
      <c r="B110" s="93" t="s">
        <v>277</v>
      </c>
      <c r="C110" s="92">
        <v>1500000</v>
      </c>
      <c r="D110" s="95"/>
    </row>
    <row r="111" spans="1:4" s="75" customFormat="1" ht="12.75">
      <c r="A111" s="68"/>
      <c r="B111" s="93"/>
      <c r="C111" s="92"/>
      <c r="D111" s="95"/>
    </row>
    <row r="112" spans="1:4" ht="12.75">
      <c r="A112" s="68"/>
      <c r="B112" s="96" t="s">
        <v>278</v>
      </c>
      <c r="C112" s="97">
        <f>SUM(C113:CC116)</f>
        <v>450000</v>
      </c>
      <c r="D112" s="68"/>
    </row>
    <row r="113" spans="1:4" ht="49.5" customHeight="1">
      <c r="A113" s="68"/>
      <c r="B113" s="100" t="s">
        <v>279</v>
      </c>
      <c r="C113" s="92">
        <v>300000</v>
      </c>
      <c r="D113" s="68"/>
    </row>
    <row r="114" spans="1:4" ht="52.5" customHeight="1">
      <c r="A114" s="68"/>
      <c r="B114" s="100" t="s">
        <v>280</v>
      </c>
      <c r="C114" s="92">
        <v>150000</v>
      </c>
      <c r="D114" s="68"/>
    </row>
    <row r="115" spans="1:4" ht="12.75">
      <c r="A115" s="68"/>
      <c r="B115" s="100"/>
      <c r="C115" s="92"/>
      <c r="D115" s="68"/>
    </row>
    <row r="116" spans="1:4" ht="12.75">
      <c r="A116" s="68"/>
      <c r="B116" s="101" t="s">
        <v>291</v>
      </c>
      <c r="C116" s="92"/>
      <c r="D116" s="68" t="s">
        <v>281</v>
      </c>
    </row>
    <row r="117" spans="1:4" ht="12.75">
      <c r="A117" s="68"/>
      <c r="B117" s="69" t="s">
        <v>292</v>
      </c>
      <c r="D117" s="68"/>
    </row>
    <row r="118" spans="1:4" ht="12.75">
      <c r="A118" s="68"/>
      <c r="B118" s="69" t="s">
        <v>294</v>
      </c>
      <c r="C118" s="68"/>
      <c r="D118" s="68" t="s">
        <v>282</v>
      </c>
    </row>
    <row r="119" spans="1:4" ht="12.75">
      <c r="A119" s="68"/>
      <c r="B119" s="68" t="s">
        <v>293</v>
      </c>
      <c r="C119" s="69"/>
      <c r="D119" s="68"/>
    </row>
    <row r="120" spans="1:4" ht="12.75">
      <c r="A120" s="68"/>
      <c r="B120" s="69" t="s">
        <v>295</v>
      </c>
      <c r="C120" s="69"/>
      <c r="D120" s="68"/>
    </row>
    <row r="121" ht="12.75">
      <c r="B121" s="69" t="s">
        <v>296</v>
      </c>
    </row>
  </sheetData>
  <mergeCells count="6">
    <mergeCell ref="A12:C12"/>
    <mergeCell ref="A15:C15"/>
    <mergeCell ref="A97:C97"/>
    <mergeCell ref="A100:C100"/>
    <mergeCell ref="A57:C57"/>
    <mergeCell ref="A60:C6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Biuro Rady Powiatu</cp:lastModifiedBy>
  <cp:lastPrinted>2005-11-02T10:02:10Z</cp:lastPrinted>
  <dcterms:created xsi:type="dcterms:W3CDTF">2004-05-24T08:41:31Z</dcterms:created>
  <dcterms:modified xsi:type="dcterms:W3CDTF">2005-11-02T10:02:16Z</dcterms:modified>
  <cp:category/>
  <cp:version/>
  <cp:contentType/>
  <cp:contentStatus/>
</cp:coreProperties>
</file>