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ydatki rzadowe 2009" sheetId="1" r:id="rId1"/>
  </sheets>
  <definedNames>
    <definedName name="_xlnm.Print_Area" localSheetId="0">'Wydatki rzadowe 2009'!$E$2:$L$141</definedName>
  </definedNames>
  <calcPr fullCalcOnLoad="1"/>
</workbook>
</file>

<file path=xl/sharedStrings.xml><?xml version="1.0" encoding="utf-8"?>
<sst xmlns="http://schemas.openxmlformats.org/spreadsheetml/2006/main" count="243" uniqueCount="136">
  <si>
    <t>Nazwa jednostki - zadania</t>
  </si>
  <si>
    <t>Klasyfikacja budżetowa</t>
  </si>
  <si>
    <t>Dział</t>
  </si>
  <si>
    <t>Rozdział</t>
  </si>
  <si>
    <t>Paragraf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</si>
  <si>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</si>
  <si>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</si>
  <si>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</si>
  <si>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</si>
  <si>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</si>
  <si>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</si>
  <si>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 xml:space="preserve">Gospodarka mieszkaniowa </t>
  </si>
  <si>
    <t>700</t>
  </si>
  <si>
    <t>Gospodarka gruntami i nieruchomościami</t>
  </si>
  <si>
    <t>70005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</si>
  <si>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</si>
  <si>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</si>
  <si>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</si>
  <si>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</si>
  <si>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</si>
  <si>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</si>
  <si>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</si>
  <si>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</si>
  <si>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pracowników</t>
  </si>
  <si>
    <t>4010</t>
  </si>
  <si>
    <t>Wynagrodzenia osobowe członków korpusu służby cywilnej</t>
  </si>
  <si>
    <t>4020</t>
  </si>
  <si>
    <t>Dodatkowe wynagrodzenie roczne</t>
  </si>
  <si>
    <t>4040</t>
  </si>
  <si>
    <t>Składki na ubezpieczenia społeczne</t>
  </si>
  <si>
    <t>4110</t>
  </si>
  <si>
    <t>Składki na Fundusz Pracy</t>
  </si>
  <si>
    <t>4120</t>
  </si>
  <si>
    <t>Zakup materiałów i wyposażenia</t>
  </si>
  <si>
    <t>4210</t>
  </si>
  <si>
    <t>Podróże służbowe krajowe</t>
  </si>
  <si>
    <t>4410</t>
  </si>
  <si>
    <t>Odpisy na zakładowy fundusz świadczeń socjalnych</t>
  </si>
  <si>
    <t>4440</t>
  </si>
  <si>
    <t>Administracja publiczna</t>
  </si>
  <si>
    <t>750</t>
  </si>
  <si>
    <t>Urzędy wojewódzkie</t>
  </si>
  <si>
    <t>75011</t>
  </si>
  <si>
    <t>Komisje poborowe</t>
  </si>
  <si>
    <t>75045</t>
  </si>
  <si>
    <t>Wynagrodzenia bezosobowe</t>
  </si>
  <si>
    <t>4170</t>
  </si>
  <si>
    <t>Bezpieczeństwo publiczne i ochrona przeciwpożarowa</t>
  </si>
  <si>
    <t>754</t>
  </si>
  <si>
    <t>Komendy powiatowe                            Państwowej Straży Pożarnej</t>
  </si>
  <si>
    <t>75411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</si>
  <si>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</si>
  <si>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</si>
  <si>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</si>
  <si>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</si>
  <si>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</si>
  <si>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</si>
  <si>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4230</t>
  </si>
  <si>
    <t>Zakup pomocy naukowych, dydaktycznych i książek</t>
  </si>
  <si>
    <t>4240</t>
  </si>
  <si>
    <t>Zakup energii</t>
  </si>
  <si>
    <t>Zakup usług remontowych</t>
  </si>
  <si>
    <t>Zakup usług zdrowotnych</t>
  </si>
  <si>
    <t>4280</t>
  </si>
  <si>
    <t>4350</t>
  </si>
  <si>
    <t>Różne opłaty i składki</t>
  </si>
  <si>
    <t>4430</t>
  </si>
  <si>
    <t>Podatek od nieruchomości</t>
  </si>
  <si>
    <t>4480</t>
  </si>
  <si>
    <t>Opłaty na rzecz budżetów j.s.t.</t>
  </si>
  <si>
    <t>4520</t>
  </si>
  <si>
    <t>Obrona cywilna</t>
  </si>
  <si>
    <t>75414</t>
  </si>
  <si>
    <t>Ochrona zdrowia</t>
  </si>
  <si>
    <t>851</t>
  </si>
  <si>
    <t>85156</t>
  </si>
  <si>
    <t>Składki na ubezpieczenia zdrowotne</t>
  </si>
  <si>
    <t>4130</t>
  </si>
  <si>
    <t>Pomoc społeczna</t>
  </si>
  <si>
    <t>852</t>
  </si>
  <si>
    <t xml:space="preserve">Ośrodki wsparcia </t>
  </si>
  <si>
    <t>85203</t>
  </si>
  <si>
    <t>Składki na ubezp.społeczne</t>
  </si>
  <si>
    <t>Odpisy na ZFŚS</t>
  </si>
  <si>
    <t>4220</t>
  </si>
  <si>
    <t>4260</t>
  </si>
  <si>
    <t>4270</t>
  </si>
  <si>
    <t>Pozostałe zadania w zakresie polityki społecznej</t>
  </si>
  <si>
    <t>853</t>
  </si>
  <si>
    <t>85321</t>
  </si>
  <si>
    <t>Ogółem wydatki</t>
  </si>
  <si>
    <t>Zarząd Powiatu Mławskiego</t>
  </si>
  <si>
    <t>Opłaty z tytułu zakupu usług telekomunikacyjnych telefonii stacjonarnej</t>
  </si>
  <si>
    <t>4370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</si>
  <si>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</si>
  <si>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</si>
  <si>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</si>
  <si>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</si>
  <si>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Różne wydatki na rzecz osób fizycznych</t>
  </si>
  <si>
    <t>3030</t>
  </si>
  <si>
    <t>Opłaty z tytułu zakupu usług telekomunikacyjnych telefonii komórkowej</t>
  </si>
  <si>
    <t>4360</t>
  </si>
  <si>
    <t>Kary i odszkodowania wypłacane na rzecz osób fizycznych</t>
  </si>
  <si>
    <t>4590</t>
  </si>
  <si>
    <t>Koszty postępowania sądowego i prokuratorskiego</t>
  </si>
  <si>
    <t>4610</t>
  </si>
  <si>
    <t>Plan po zmianach</t>
  </si>
  <si>
    <t>Realizacja</t>
  </si>
  <si>
    <t>% realizacji</t>
  </si>
  <si>
    <t>Odpisy na Zakładowy Fundusz Świadczeń Socjalnych</t>
  </si>
  <si>
    <t>Zespoły do spraw orzekania o niepełnosprawności</t>
  </si>
  <si>
    <t>4700</t>
  </si>
  <si>
    <t>Szkolenia pracowników niebędących członkami korpusu służby cywilnej</t>
  </si>
  <si>
    <t>Zakup pomocy naukowych, dydaktycznych i książek.</t>
  </si>
  <si>
    <t xml:space="preserve">Składki na ubezpieczenia zdrowotne oraz świadczenia dla osób nieobjętych obowiązkiem ubezpieczenia zdrowotnego </t>
  </si>
  <si>
    <t>Zakup leków, materiałów medycznych i produktów biobójczych</t>
  </si>
  <si>
    <t>Zakup usług dostępu do sieci Internet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</si>
  <si>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</si>
  <si>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</si>
  <si>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</si>
  <si>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</si>
  <si>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</si>
  <si>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 xml:space="preserve">Zakup usług zdrowotnych </t>
  </si>
  <si>
    <t>Wynagrodzenia  bezosobowe</t>
  </si>
  <si>
    <t>Opłaty za administrowanie i czynsze za budynki,lokale i pomieszczenia garażowe</t>
  </si>
  <si>
    <t>Szkolenia pracowników  niebędących członkami korpusu służby cywilnej</t>
  </si>
  <si>
    <t>3020</t>
  </si>
  <si>
    <t>Wydatki osobowe niezaliczone do wynagrodzeń</t>
  </si>
  <si>
    <t>Plan na 2009 rok</t>
  </si>
  <si>
    <t>Szkolenia członków korpusu służby cywilnej</t>
  </si>
  <si>
    <t xml:space="preserve">                                                                                                                         </t>
  </si>
  <si>
    <t>Uposażenia i świadczenia pieniężne wypłacane przez okres roku żołnierzom i funkcjonariuszom zwolnionym ze służby</t>
  </si>
  <si>
    <t>Wydatki na zadania z zakresu administracji rządowej za 2009 rok</t>
  </si>
  <si>
    <t>Pozostałe odsetki</t>
  </si>
  <si>
    <t>Wydatki inwestycyjne jdnostek budżetowych</t>
  </si>
  <si>
    <t>Wydatki na zakupy inwestycyjne jdnostek budżetowych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</si>
</sst>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name val="Arial CE"/>
      <family val="2"/>
    </font>
    <font>
      <sz val="10"/>
      <name val="Arial CE"/>
      <family val="0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i/>
      <sz val="12"/>
      <color indexed="8"/>
      <name val="Arial CE"/>
      <family val="2"/>
    </font>
    <font>
      <i/>
      <sz val="11"/>
      <color indexed="8"/>
      <name val="Arial CE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u val="single"/>
      <sz val="10"/>
      <color indexed="8"/>
      <name val="Arial CE"/>
      <family val="2"/>
    </font>
    <font>
      <sz val="11"/>
      <name val="Arial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28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8" fillId="0" borderId="17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19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18" fillId="0" borderId="17" xfId="0" applyNumberFormat="1" applyFont="1" applyBorder="1" applyAlignment="1">
      <alignment/>
    </xf>
    <xf numFmtId="4" fontId="9" fillId="0" borderId="17" xfId="52" applyNumberFormat="1" applyFont="1" applyBorder="1">
      <alignment/>
      <protection/>
    </xf>
    <xf numFmtId="4" fontId="9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9" fillId="0" borderId="17" xfId="52" applyNumberFormat="1" applyFont="1" applyBorder="1">
      <alignment/>
      <protection/>
    </xf>
    <xf numFmtId="4" fontId="9" fillId="0" borderId="17" xfId="52" applyNumberFormat="1" applyFont="1" applyBorder="1">
      <alignment/>
      <protection/>
    </xf>
    <xf numFmtId="4" fontId="9" fillId="0" borderId="17" xfId="52" applyNumberFormat="1" applyFont="1" applyFill="1" applyBorder="1">
      <alignment/>
      <protection/>
    </xf>
    <xf numFmtId="4" fontId="9" fillId="0" borderId="17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7" xfId="52" applyNumberFormat="1" applyFont="1" applyBorder="1">
      <alignment/>
      <protection/>
    </xf>
    <xf numFmtId="0" fontId="4" fillId="0" borderId="17" xfId="0" applyFont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22" fillId="0" borderId="17" xfId="0" applyNumberFormat="1" applyFont="1" applyBorder="1" applyAlignment="1">
      <alignment/>
    </xf>
    <xf numFmtId="4" fontId="23" fillId="0" borderId="17" xfId="0" applyNumberFormat="1" applyFont="1" applyBorder="1" applyAlignment="1">
      <alignment horizontal="right"/>
    </xf>
    <xf numFmtId="4" fontId="2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left"/>
    </xf>
    <xf numFmtId="4" fontId="7" fillId="0" borderId="17" xfId="0" applyNumberFormat="1" applyFont="1" applyBorder="1" applyAlignment="1">
      <alignment wrapText="1"/>
    </xf>
    <xf numFmtId="4" fontId="14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left" wrapText="1"/>
    </xf>
    <xf numFmtId="4" fontId="14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left"/>
    </xf>
    <xf numFmtId="4" fontId="16" fillId="0" borderId="17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3" fillId="0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" fillId="0" borderId="17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/>
    </xf>
    <xf numFmtId="0" fontId="3" fillId="0" borderId="17" xfId="52" applyNumberFormat="1" applyFont="1" applyBorder="1" applyAlignment="1">
      <alignment horizontal="center"/>
      <protection/>
    </xf>
    <xf numFmtId="0" fontId="15" fillId="0" borderId="17" xfId="0" applyNumberFormat="1" applyFont="1" applyBorder="1" applyAlignment="1">
      <alignment/>
    </xf>
    <xf numFmtId="0" fontId="3" fillId="0" borderId="17" xfId="52" applyNumberFormat="1" applyFont="1" applyBorder="1" applyAlignment="1">
      <alignment horizontal="center"/>
      <protection/>
    </xf>
    <xf numFmtId="0" fontId="0" fillId="0" borderId="17" xfId="52" applyNumberFormat="1" applyBorder="1" applyAlignment="1">
      <alignment horizontal="center"/>
      <protection/>
    </xf>
    <xf numFmtId="0" fontId="14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/>
    </xf>
    <xf numFmtId="0" fontId="15" fillId="0" borderId="17" xfId="0" applyNumberFormat="1" applyFont="1" applyBorder="1" applyAlignment="1">
      <alignment/>
    </xf>
    <xf numFmtId="0" fontId="3" fillId="0" borderId="17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7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4" fontId="22" fillId="0" borderId="17" xfId="0" applyNumberFormat="1" applyFont="1" applyBorder="1" applyAlignment="1">
      <alignment/>
    </xf>
    <xf numFmtId="4" fontId="3" fillId="0" borderId="17" xfId="52" applyNumberFormat="1" applyFont="1" applyBorder="1" applyAlignment="1">
      <alignment wrapText="1"/>
      <protection/>
    </xf>
    <xf numFmtId="4" fontId="0" fillId="0" borderId="17" xfId="52" applyNumberFormat="1" applyBorder="1" applyAlignment="1">
      <alignment wrapText="1"/>
      <protection/>
    </xf>
    <xf numFmtId="4" fontId="0" fillId="0" borderId="18" xfId="52" applyNumberFormat="1" applyFont="1" applyBorder="1" applyAlignment="1">
      <alignment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" fontId="3" fillId="0" borderId="18" xfId="52" applyNumberFormat="1" applyFont="1" applyBorder="1" applyAlignment="1">
      <alignment horizontal="left"/>
      <protection/>
    </xf>
    <xf numFmtId="4" fontId="0" fillId="0" borderId="19" xfId="52" applyNumberFormat="1" applyBorder="1" applyAlignment="1">
      <alignment horizontal="left"/>
      <protection/>
    </xf>
    <xf numFmtId="4" fontId="0" fillId="0" borderId="20" xfId="52" applyNumberFormat="1" applyBorder="1" applyAlignment="1">
      <alignment horizontal="left"/>
      <protection/>
    </xf>
    <xf numFmtId="4" fontId="0" fillId="0" borderId="17" xfId="52" applyNumberFormat="1" applyBorder="1">
      <alignment/>
      <protection/>
    </xf>
    <xf numFmtId="4" fontId="3" fillId="0" borderId="17" xfId="0" applyNumberFormat="1" applyFont="1" applyBorder="1" applyAlignment="1">
      <alignment horizontal="left"/>
    </xf>
    <xf numFmtId="4" fontId="3" fillId="0" borderId="18" xfId="0" applyNumberFormat="1" applyFont="1" applyBorder="1" applyAlignment="1">
      <alignment horizontal="left"/>
    </xf>
    <xf numFmtId="4" fontId="3" fillId="0" borderId="19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 horizontal="left"/>
    </xf>
    <xf numFmtId="4" fontId="3" fillId="0" borderId="17" xfId="52" applyNumberFormat="1" applyFont="1" applyBorder="1" applyAlignment="1">
      <alignment horizontal="left" wrapText="1"/>
      <protection/>
    </xf>
    <xf numFmtId="4" fontId="0" fillId="0" borderId="17" xfId="52" applyNumberFormat="1" applyBorder="1" applyAlignment="1">
      <alignment horizontal="left" wrapText="1"/>
      <protection/>
    </xf>
    <xf numFmtId="4" fontId="3" fillId="0" borderId="18" xfId="0" applyNumberFormat="1" applyFont="1" applyBorder="1" applyAlignment="1">
      <alignment horizontal="left" wrapText="1"/>
    </xf>
    <xf numFmtId="4" fontId="3" fillId="0" borderId="19" xfId="0" applyNumberFormat="1" applyFont="1" applyBorder="1" applyAlignment="1">
      <alignment horizontal="left" wrapText="1"/>
    </xf>
    <xf numFmtId="4" fontId="3" fillId="0" borderId="20" xfId="0" applyNumberFormat="1" applyFont="1" applyBorder="1" applyAlignment="1">
      <alignment horizontal="left" wrapText="1"/>
    </xf>
    <xf numFmtId="4" fontId="3" fillId="0" borderId="17" xfId="52" applyNumberFormat="1" applyFont="1" applyBorder="1" applyAlignment="1">
      <alignment horizontal="left" wrapText="1"/>
      <protection/>
    </xf>
    <xf numFmtId="4" fontId="14" fillId="0" borderId="17" xfId="0" applyNumberFormat="1" applyFont="1" applyBorder="1" applyAlignment="1">
      <alignment horizontal="left" wrapText="1"/>
    </xf>
    <xf numFmtId="4" fontId="3" fillId="0" borderId="17" xfId="52" applyNumberFormat="1" applyFont="1" applyBorder="1">
      <alignment/>
      <protection/>
    </xf>
    <xf numFmtId="4" fontId="0" fillId="0" borderId="18" xfId="52" applyNumberFormat="1" applyFont="1" applyBorder="1" applyAlignment="1">
      <alignment/>
      <protection/>
    </xf>
    <xf numFmtId="4" fontId="0" fillId="0" borderId="19" xfId="52" applyNumberFormat="1" applyBorder="1" applyAlignment="1">
      <alignment/>
      <protection/>
    </xf>
    <xf numFmtId="4" fontId="0" fillId="0" borderId="20" xfId="52" applyNumberFormat="1" applyBorder="1" applyAlignment="1">
      <alignment/>
      <protection/>
    </xf>
    <xf numFmtId="4" fontId="3" fillId="0" borderId="18" xfId="52" applyNumberFormat="1" applyFont="1" applyBorder="1" applyAlignment="1">
      <alignment horizontal="left" wrapText="1"/>
      <protection/>
    </xf>
    <xf numFmtId="4" fontId="0" fillId="0" borderId="19" xfId="0" applyNumberFormat="1" applyBorder="1" applyAlignment="1">
      <alignment horizontal="left" wrapText="1"/>
    </xf>
    <xf numFmtId="4" fontId="0" fillId="0" borderId="20" xfId="0" applyNumberFormat="1" applyBorder="1" applyAlignment="1">
      <alignment horizontal="left" wrapText="1"/>
    </xf>
    <xf numFmtId="4" fontId="3" fillId="0" borderId="18" xfId="52" applyNumberFormat="1" applyFont="1" applyBorder="1" applyAlignment="1">
      <alignment wrapText="1"/>
      <protection/>
    </xf>
    <xf numFmtId="4" fontId="0" fillId="0" borderId="19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0" fontId="10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7" xfId="52" applyNumberFormat="1" applyFont="1" applyBorder="1" applyAlignment="1">
      <alignment wrapText="1"/>
      <protection/>
    </xf>
    <xf numFmtId="0" fontId="10" fillId="0" borderId="17" xfId="0" applyFont="1" applyBorder="1" applyAlignment="1">
      <alignment horizontal="center"/>
    </xf>
    <xf numFmtId="4" fontId="10" fillId="0" borderId="17" xfId="0" applyNumberFormat="1" applyFont="1" applyBorder="1" applyAlignment="1">
      <alignment horizontal="left" wrapText="1"/>
    </xf>
    <xf numFmtId="4" fontId="3" fillId="0" borderId="17" xfId="52" applyNumberFormat="1" applyFont="1" applyBorder="1" applyAlignment="1">
      <alignment horizontal="left" wrapText="1"/>
      <protection/>
    </xf>
    <xf numFmtId="4" fontId="10" fillId="0" borderId="17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 horizontal="left" wrapText="1"/>
    </xf>
    <xf numFmtId="4" fontId="0" fillId="0" borderId="17" xfId="52" applyNumberFormat="1" applyFont="1" applyBorder="1" applyAlignment="1">
      <alignment wrapText="1"/>
      <protection/>
    </xf>
    <xf numFmtId="4" fontId="3" fillId="0" borderId="17" xfId="0" applyNumberFormat="1" applyFont="1" applyBorder="1" applyAlignment="1">
      <alignment wrapText="1"/>
    </xf>
    <xf numFmtId="4" fontId="14" fillId="0" borderId="17" xfId="0" applyNumberFormat="1" applyFont="1" applyBorder="1" applyAlignment="1">
      <alignment horizontal="left"/>
    </xf>
    <xf numFmtId="4" fontId="3" fillId="0" borderId="17" xfId="52" applyNumberFormat="1" applyFont="1" applyBorder="1" applyAlignment="1">
      <alignment horizontal="left"/>
      <protection/>
    </xf>
    <xf numFmtId="4" fontId="3" fillId="0" borderId="17" xfId="0" applyNumberFormat="1" applyFont="1" applyBorder="1" applyAlignment="1">
      <alignment horizontal="left" wrapText="1"/>
    </xf>
    <xf numFmtId="4" fontId="0" fillId="0" borderId="19" xfId="52" applyNumberFormat="1" applyBorder="1" applyAlignment="1">
      <alignment wrapText="1"/>
      <protection/>
    </xf>
    <xf numFmtId="4" fontId="0" fillId="0" borderId="20" xfId="52" applyNumberFormat="1" applyBorder="1" applyAlignment="1">
      <alignment wrapText="1"/>
      <protection/>
    </xf>
    <xf numFmtId="4" fontId="0" fillId="0" borderId="18" xfId="52" applyNumberFormat="1" applyFont="1" applyBorder="1" applyAlignment="1">
      <alignment horizontal="left"/>
      <protection/>
    </xf>
    <xf numFmtId="4" fontId="3" fillId="0" borderId="18" xfId="0" applyNumberFormat="1" applyFont="1" applyBorder="1" applyAlignment="1">
      <alignment horizontal="left" wrapText="1"/>
    </xf>
    <xf numFmtId="4" fontId="3" fillId="0" borderId="19" xfId="0" applyNumberFormat="1" applyFont="1" applyBorder="1" applyAlignment="1">
      <alignment horizontal="left" wrapText="1"/>
    </xf>
    <xf numFmtId="4" fontId="3" fillId="0" borderId="20" xfId="0" applyNumberFormat="1" applyFont="1" applyBorder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3"/>
  <sheetViews>
    <sheetView tabSelected="1" zoomScalePageLayoutView="0" workbookViewId="0" topLeftCell="E1">
      <pane ySplit="5" topLeftCell="BM114" activePane="bottomLeft" state="frozen"/>
      <selection pane="topLeft" activeCell="E1" sqref="E1"/>
      <selection pane="bottomLeft" activeCell="E1" sqref="E1:L141"/>
    </sheetView>
  </sheetViews>
  <sheetFormatPr defaultColWidth="8.57421875" defaultRowHeight="12.75"/>
  <cols>
    <col min="1" max="4" width="0" style="0" hidden="1" customWidth="1"/>
    <col min="5" max="5" width="31.8515625" style="0" customWidth="1"/>
    <col min="6" max="6" width="12.28125" style="0" customWidth="1"/>
    <col min="7" max="7" width="12.421875" style="0" customWidth="1"/>
    <col min="8" max="8" width="11.8515625" style="0" customWidth="1"/>
    <col min="9" max="9" width="16.57421875" style="0" customWidth="1"/>
    <col min="10" max="11" width="17.57421875" style="0" customWidth="1"/>
    <col min="12" max="12" width="15.7109375" style="0" customWidth="1"/>
  </cols>
  <sheetData>
    <row r="1" spans="1:25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1" customHeight="1">
      <c r="A2" s="1"/>
      <c r="B2" s="1"/>
      <c r="C2" s="1"/>
      <c r="D2" s="1"/>
      <c r="E2" s="3" t="s">
        <v>132</v>
      </c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22.5" customHeight="1">
      <c r="A3" s="1"/>
      <c r="B3" s="1"/>
      <c r="C3" s="1"/>
      <c r="D3" s="1"/>
      <c r="E3" s="9"/>
      <c r="F3" s="9"/>
      <c r="G3" s="9"/>
      <c r="H3" s="9"/>
      <c r="I3" s="9"/>
      <c r="J3" s="9"/>
      <c r="K3" s="9"/>
      <c r="L3" s="1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24" customHeight="1">
      <c r="A4" s="1"/>
      <c r="B4" s="1"/>
      <c r="C4" s="1"/>
      <c r="D4" s="9"/>
      <c r="E4" s="127" t="s">
        <v>0</v>
      </c>
      <c r="F4" s="127" t="s">
        <v>1</v>
      </c>
      <c r="G4" s="127"/>
      <c r="H4" s="127"/>
      <c r="I4" s="125" t="s">
        <v>128</v>
      </c>
      <c r="J4" s="125" t="s">
        <v>106</v>
      </c>
      <c r="K4" s="125" t="s">
        <v>107</v>
      </c>
      <c r="L4" s="125" t="s">
        <v>108</v>
      </c>
      <c r="M4" s="1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22.5" customHeight="1">
      <c r="A5" s="1"/>
      <c r="B5" s="1"/>
      <c r="C5" s="1"/>
      <c r="D5" s="9"/>
      <c r="E5" s="127"/>
      <c r="F5" s="20" t="s">
        <v>2</v>
      </c>
      <c r="G5" s="20" t="s">
        <v>3</v>
      </c>
      <c r="H5" s="21" t="s">
        <v>4</v>
      </c>
      <c r="I5" s="125"/>
      <c r="J5" s="125"/>
      <c r="K5" s="125"/>
      <c r="L5" s="125"/>
      <c r="M5" s="1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2.75">
      <c r="A6" s="4"/>
      <c r="B6" s="4"/>
      <c r="C6" s="4"/>
      <c r="D6" s="15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50">
        <v>8</v>
      </c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8.75" customHeight="1">
      <c r="A7" s="1"/>
      <c r="B7" s="1"/>
      <c r="C7" s="1"/>
      <c r="D7" s="9"/>
      <c r="E7" s="59" t="s">
        <v>5</v>
      </c>
      <c r="F7" s="60" t="s">
        <v>6</v>
      </c>
      <c r="G7" s="61" t="s">
        <v>130</v>
      </c>
      <c r="H7" s="62"/>
      <c r="I7" s="24">
        <f>I8</f>
        <v>227000</v>
      </c>
      <c r="J7" s="24">
        <f>SUM(J8)</f>
        <v>254000</v>
      </c>
      <c r="K7" s="24">
        <f>SUM(K8)</f>
        <v>253469.06</v>
      </c>
      <c r="L7" s="38">
        <f>K7/J7*100</f>
        <v>99.79096850393701</v>
      </c>
      <c r="M7" s="18"/>
      <c r="N7" s="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5.25" customHeight="1">
      <c r="A8" s="1"/>
      <c r="B8" s="1"/>
      <c r="C8" s="1"/>
      <c r="D8" s="9"/>
      <c r="E8" s="128" t="s">
        <v>7</v>
      </c>
      <c r="F8" s="128"/>
      <c r="G8" s="63" t="s">
        <v>8</v>
      </c>
      <c r="H8" s="74"/>
      <c r="I8" s="25">
        <f>SUM(I9)</f>
        <v>227000</v>
      </c>
      <c r="J8" s="25">
        <f>SUM(J9)</f>
        <v>254000</v>
      </c>
      <c r="K8" s="25">
        <f>SUM(K9)</f>
        <v>253469.06</v>
      </c>
      <c r="L8" s="39">
        <f aca="true" t="shared" si="0" ref="L8:L89">K8/J8*100</f>
        <v>99.79096850393701</v>
      </c>
      <c r="M8" s="18"/>
      <c r="N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21" customHeight="1" thickBot="1">
      <c r="A9" s="1"/>
      <c r="B9" s="1"/>
      <c r="C9" s="1"/>
      <c r="D9" s="9"/>
      <c r="E9" s="104" t="s">
        <v>9</v>
      </c>
      <c r="F9" s="104"/>
      <c r="G9" s="104"/>
      <c r="H9" s="74" t="s">
        <v>10</v>
      </c>
      <c r="I9" s="26">
        <v>227000</v>
      </c>
      <c r="J9" s="26">
        <v>254000</v>
      </c>
      <c r="K9" s="27">
        <v>253469.06</v>
      </c>
      <c r="L9" s="22">
        <f t="shared" si="0"/>
        <v>99.79096850393701</v>
      </c>
      <c r="M9" s="18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21" customHeight="1" thickBot="1">
      <c r="A10" s="6"/>
      <c r="B10" s="7"/>
      <c r="C10" s="7"/>
      <c r="D10" s="7"/>
      <c r="E10" s="65" t="s">
        <v>11</v>
      </c>
      <c r="F10" s="60" t="s">
        <v>12</v>
      </c>
      <c r="G10" s="61"/>
      <c r="H10" s="74"/>
      <c r="I10" s="28">
        <f>SUM(I11)</f>
        <v>27000</v>
      </c>
      <c r="J10" s="28">
        <f>SUM(J11)</f>
        <v>89882</v>
      </c>
      <c r="K10" s="28">
        <f>SUM(K11)</f>
        <v>77585.70999999999</v>
      </c>
      <c r="L10" s="37">
        <f t="shared" si="0"/>
        <v>86.31951892481253</v>
      </c>
      <c r="M10" s="18"/>
      <c r="N10" s="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33.75" customHeight="1">
      <c r="A11" s="8"/>
      <c r="B11" s="1"/>
      <c r="C11" s="1"/>
      <c r="D11" s="9"/>
      <c r="E11" s="128" t="s">
        <v>13</v>
      </c>
      <c r="F11" s="128"/>
      <c r="G11" s="63" t="s">
        <v>14</v>
      </c>
      <c r="H11" s="75"/>
      <c r="I11" s="25">
        <f>SUM(I12:I15)</f>
        <v>27000</v>
      </c>
      <c r="J11" s="25">
        <f>SUM(J12:J15)</f>
        <v>89882</v>
      </c>
      <c r="K11" s="25">
        <f>SUM(K12:K15)</f>
        <v>77585.70999999999</v>
      </c>
      <c r="L11" s="39">
        <f t="shared" si="0"/>
        <v>86.31951892481253</v>
      </c>
      <c r="M11" s="18"/>
      <c r="N11" s="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8" customHeight="1">
      <c r="A12" s="8"/>
      <c r="B12" s="1"/>
      <c r="C12" s="1"/>
      <c r="D12" s="9"/>
      <c r="E12" s="104" t="s">
        <v>9</v>
      </c>
      <c r="F12" s="104"/>
      <c r="G12" s="104"/>
      <c r="H12" s="74" t="s">
        <v>10</v>
      </c>
      <c r="I12" s="26">
        <v>10000</v>
      </c>
      <c r="J12" s="57">
        <v>29875.22</v>
      </c>
      <c r="K12" s="57">
        <v>27750.02</v>
      </c>
      <c r="L12" s="55">
        <f t="shared" si="0"/>
        <v>92.88641221721548</v>
      </c>
      <c r="M12" s="18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8" customHeight="1">
      <c r="A13" s="8"/>
      <c r="B13" s="1"/>
      <c r="C13" s="1"/>
      <c r="D13" s="9"/>
      <c r="E13" s="129" t="s">
        <v>133</v>
      </c>
      <c r="F13" s="129"/>
      <c r="G13" s="129"/>
      <c r="H13" s="74">
        <v>4580</v>
      </c>
      <c r="I13" s="26"/>
      <c r="J13" s="57">
        <v>1725.3</v>
      </c>
      <c r="K13" s="57">
        <v>1725.3</v>
      </c>
      <c r="L13" s="55"/>
      <c r="M13" s="18"/>
      <c r="N13" s="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8" customHeight="1">
      <c r="A14" s="8"/>
      <c r="B14" s="1"/>
      <c r="C14" s="1"/>
      <c r="D14" s="9"/>
      <c r="E14" s="129" t="s">
        <v>102</v>
      </c>
      <c r="F14" s="129"/>
      <c r="G14" s="129"/>
      <c r="H14" s="76" t="s">
        <v>103</v>
      </c>
      <c r="I14" s="26">
        <v>16000</v>
      </c>
      <c r="J14" s="26">
        <v>57156.7</v>
      </c>
      <c r="K14" s="27">
        <v>47319.46</v>
      </c>
      <c r="L14" s="22">
        <f t="shared" si="0"/>
        <v>82.78899936490386</v>
      </c>
      <c r="M14" s="18"/>
      <c r="N14" s="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19.5" customHeight="1">
      <c r="A15" s="8"/>
      <c r="B15" s="1"/>
      <c r="C15" s="1"/>
      <c r="D15" s="9"/>
      <c r="E15" s="129" t="s">
        <v>104</v>
      </c>
      <c r="F15" s="129"/>
      <c r="G15" s="129"/>
      <c r="H15" s="76" t="s">
        <v>105</v>
      </c>
      <c r="I15" s="26">
        <v>1000</v>
      </c>
      <c r="J15" s="26">
        <v>1124.78</v>
      </c>
      <c r="K15" s="27">
        <v>790.93</v>
      </c>
      <c r="L15" s="22">
        <f t="shared" si="0"/>
        <v>70.31864008961752</v>
      </c>
      <c r="M15" s="18"/>
      <c r="N15" s="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22.5" customHeight="1">
      <c r="A16" s="8"/>
      <c r="B16" s="1"/>
      <c r="C16" s="1"/>
      <c r="D16" s="9"/>
      <c r="E16" s="65" t="s">
        <v>15</v>
      </c>
      <c r="F16" s="60" t="s">
        <v>16</v>
      </c>
      <c r="G16" s="61"/>
      <c r="H16" s="74"/>
      <c r="I16" s="28">
        <f>I17+I19+I21</f>
        <v>395000</v>
      </c>
      <c r="J16" s="28">
        <f>J17+J19+J21</f>
        <v>402950</v>
      </c>
      <c r="K16" s="28">
        <f>K17+K19+K21</f>
        <v>402916.22</v>
      </c>
      <c r="L16" s="38">
        <f>K16/J16*100</f>
        <v>99.99161682590892</v>
      </c>
      <c r="M16" s="18"/>
      <c r="N16" s="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37.5" customHeight="1">
      <c r="A17" s="8"/>
      <c r="B17" s="1"/>
      <c r="C17" s="1"/>
      <c r="D17" s="9"/>
      <c r="E17" s="114" t="s">
        <v>17</v>
      </c>
      <c r="F17" s="114"/>
      <c r="G17" s="66" t="s">
        <v>18</v>
      </c>
      <c r="H17" s="77"/>
      <c r="I17" s="25">
        <f>SUM(I18)</f>
        <v>30000</v>
      </c>
      <c r="J17" s="25">
        <f>SUM(J18)</f>
        <v>30000</v>
      </c>
      <c r="K17" s="25">
        <f>SUM(K18)</f>
        <v>29999.58</v>
      </c>
      <c r="L17" s="39">
        <f t="shared" si="0"/>
        <v>99.99860000000001</v>
      </c>
      <c r="M17" s="18"/>
      <c r="N17" s="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18.75" customHeight="1">
      <c r="A18" s="8"/>
      <c r="B18" s="1"/>
      <c r="C18" s="1"/>
      <c r="D18" s="9"/>
      <c r="E18" s="104" t="s">
        <v>9</v>
      </c>
      <c r="F18" s="104"/>
      <c r="G18" s="104"/>
      <c r="H18" s="74" t="s">
        <v>10</v>
      </c>
      <c r="I18" s="26">
        <v>30000</v>
      </c>
      <c r="J18" s="26">
        <v>30000</v>
      </c>
      <c r="K18" s="27">
        <v>29999.58</v>
      </c>
      <c r="L18" s="22">
        <f t="shared" si="0"/>
        <v>99.99860000000001</v>
      </c>
      <c r="M18" s="18"/>
      <c r="N18" s="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24" customHeight="1">
      <c r="A19" s="8"/>
      <c r="B19" s="1"/>
      <c r="C19" s="1"/>
      <c r="D19" s="9"/>
      <c r="E19" s="114" t="s">
        <v>19</v>
      </c>
      <c r="F19" s="114"/>
      <c r="G19" s="66" t="s">
        <v>20</v>
      </c>
      <c r="H19" s="77"/>
      <c r="I19" s="25">
        <f>SUM(I20)</f>
        <v>35000</v>
      </c>
      <c r="J19" s="25">
        <f>SUM(J20)</f>
        <v>35000</v>
      </c>
      <c r="K19" s="25">
        <f>SUM(K20)</f>
        <v>35000</v>
      </c>
      <c r="L19" s="39">
        <f t="shared" si="0"/>
        <v>100</v>
      </c>
      <c r="M19" s="18"/>
      <c r="N19" s="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18" customHeight="1">
      <c r="A20" s="8"/>
      <c r="B20" s="1"/>
      <c r="C20" s="1"/>
      <c r="D20" s="9"/>
      <c r="E20" s="104" t="s">
        <v>9</v>
      </c>
      <c r="F20" s="104"/>
      <c r="G20" s="104"/>
      <c r="H20" s="74" t="s">
        <v>10</v>
      </c>
      <c r="I20" s="26">
        <v>35000</v>
      </c>
      <c r="J20" s="26">
        <v>35000</v>
      </c>
      <c r="K20" s="27">
        <v>35000</v>
      </c>
      <c r="L20" s="22">
        <f t="shared" si="0"/>
        <v>100</v>
      </c>
      <c r="M20" s="18"/>
      <c r="N20" s="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20.25" customHeight="1">
      <c r="A21" s="8"/>
      <c r="B21" s="1"/>
      <c r="C21" s="1"/>
      <c r="D21" s="9"/>
      <c r="E21" s="114" t="s">
        <v>21</v>
      </c>
      <c r="F21" s="114"/>
      <c r="G21" s="66" t="s">
        <v>22</v>
      </c>
      <c r="H21" s="77"/>
      <c r="I21" s="29">
        <f>SUM(I22:I38)</f>
        <v>330000</v>
      </c>
      <c r="J21" s="29">
        <f>SUM(J22:J38)</f>
        <v>337950</v>
      </c>
      <c r="K21" s="29">
        <f>SUM(K22:K38)</f>
        <v>337916.63999999996</v>
      </c>
      <c r="L21" s="39">
        <f t="shared" si="0"/>
        <v>99.99012871726586</v>
      </c>
      <c r="M21" s="18"/>
      <c r="N21" s="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8" customHeight="1">
      <c r="A22" s="8"/>
      <c r="B22" s="1"/>
      <c r="C22" s="1"/>
      <c r="D22" s="9"/>
      <c r="E22" s="103" t="s">
        <v>23</v>
      </c>
      <c r="F22" s="103"/>
      <c r="G22" s="103"/>
      <c r="H22" s="78" t="s">
        <v>24</v>
      </c>
      <c r="I22" s="40">
        <v>72236</v>
      </c>
      <c r="J22" s="26">
        <v>72763</v>
      </c>
      <c r="K22" s="41">
        <v>72762.36</v>
      </c>
      <c r="L22" s="22">
        <f t="shared" si="0"/>
        <v>99.99912043208774</v>
      </c>
      <c r="M22" s="18"/>
      <c r="N22" s="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7.25" customHeight="1">
      <c r="A23" s="8"/>
      <c r="B23" s="1"/>
      <c r="C23" s="1"/>
      <c r="D23" s="9"/>
      <c r="E23" s="103" t="s">
        <v>25</v>
      </c>
      <c r="F23" s="103"/>
      <c r="G23" s="103"/>
      <c r="H23" s="79" t="s">
        <v>26</v>
      </c>
      <c r="I23" s="40">
        <v>144189</v>
      </c>
      <c r="J23" s="26">
        <v>143611</v>
      </c>
      <c r="K23" s="41">
        <v>143610.64</v>
      </c>
      <c r="L23" s="22">
        <f t="shared" si="0"/>
        <v>99.99974932282348</v>
      </c>
      <c r="M23" s="18"/>
      <c r="N23" s="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6.5" customHeight="1">
      <c r="A24" s="8"/>
      <c r="B24" s="1"/>
      <c r="C24" s="1"/>
      <c r="D24" s="9"/>
      <c r="E24" s="115" t="s">
        <v>27</v>
      </c>
      <c r="F24" s="103"/>
      <c r="G24" s="103"/>
      <c r="H24" s="79" t="s">
        <v>28</v>
      </c>
      <c r="I24" s="40">
        <v>17250</v>
      </c>
      <c r="J24" s="26">
        <v>16601</v>
      </c>
      <c r="K24" s="41">
        <v>16600.65</v>
      </c>
      <c r="L24" s="22">
        <f t="shared" si="0"/>
        <v>99.9978916932715</v>
      </c>
      <c r="M24" s="18"/>
      <c r="N24" s="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6.5" customHeight="1">
      <c r="A25" s="8"/>
      <c r="B25" s="1"/>
      <c r="C25" s="1"/>
      <c r="D25" s="9"/>
      <c r="E25" s="115" t="s">
        <v>29</v>
      </c>
      <c r="F25" s="103"/>
      <c r="G25" s="103"/>
      <c r="H25" s="79" t="s">
        <v>30</v>
      </c>
      <c r="I25" s="40">
        <v>40500</v>
      </c>
      <c r="J25" s="26">
        <v>41246</v>
      </c>
      <c r="K25" s="41">
        <v>41245.2</v>
      </c>
      <c r="L25" s="22">
        <f t="shared" si="0"/>
        <v>99.99806041797991</v>
      </c>
      <c r="M25" s="18"/>
      <c r="N25" s="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6.5" customHeight="1">
      <c r="A26" s="8"/>
      <c r="B26" s="1"/>
      <c r="C26" s="1"/>
      <c r="D26" s="9"/>
      <c r="E26" s="103" t="s">
        <v>31</v>
      </c>
      <c r="F26" s="103"/>
      <c r="G26" s="103"/>
      <c r="H26" s="79" t="s">
        <v>32</v>
      </c>
      <c r="I26" s="40">
        <v>6200</v>
      </c>
      <c r="J26" s="26">
        <v>6329</v>
      </c>
      <c r="K26" s="41">
        <v>6328.89</v>
      </c>
      <c r="L26" s="22">
        <f t="shared" si="0"/>
        <v>99.99826196871544</v>
      </c>
      <c r="M26" s="18"/>
      <c r="N26" s="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6.5" customHeight="1">
      <c r="A27" s="8"/>
      <c r="B27" s="1"/>
      <c r="C27" s="1"/>
      <c r="D27" s="9"/>
      <c r="E27" s="116" t="s">
        <v>123</v>
      </c>
      <c r="F27" s="117"/>
      <c r="G27" s="118"/>
      <c r="H27" s="79">
        <v>4170</v>
      </c>
      <c r="I27" s="40">
        <v>24290</v>
      </c>
      <c r="J27" s="26">
        <v>31800</v>
      </c>
      <c r="K27" s="41">
        <v>31800</v>
      </c>
      <c r="L27" s="22">
        <f t="shared" si="0"/>
        <v>100</v>
      </c>
      <c r="M27" s="18"/>
      <c r="N27" s="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8" customHeight="1">
      <c r="A28" s="8"/>
      <c r="B28" s="1"/>
      <c r="C28" s="1"/>
      <c r="D28" s="9"/>
      <c r="E28" s="103" t="s">
        <v>33</v>
      </c>
      <c r="F28" s="103"/>
      <c r="G28" s="103"/>
      <c r="H28" s="79" t="s">
        <v>34</v>
      </c>
      <c r="I28" s="40">
        <v>2000</v>
      </c>
      <c r="J28" s="26">
        <v>1249</v>
      </c>
      <c r="K28" s="41">
        <v>1249</v>
      </c>
      <c r="L28" s="22">
        <f t="shared" si="0"/>
        <v>100</v>
      </c>
      <c r="M28" s="18"/>
      <c r="N28" s="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8" customHeight="1">
      <c r="A29" s="8"/>
      <c r="B29" s="1"/>
      <c r="C29" s="1"/>
      <c r="D29" s="9"/>
      <c r="E29" s="96" t="s">
        <v>60</v>
      </c>
      <c r="F29" s="96"/>
      <c r="G29" s="96"/>
      <c r="H29" s="79">
        <v>4260</v>
      </c>
      <c r="I29" s="40">
        <v>0</v>
      </c>
      <c r="J29" s="26">
        <v>5584</v>
      </c>
      <c r="K29" s="41">
        <v>5583.6</v>
      </c>
      <c r="L29" s="22">
        <f t="shared" si="0"/>
        <v>99.99283667621776</v>
      </c>
      <c r="M29" s="18"/>
      <c r="N29" s="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8" customHeight="1">
      <c r="A30" s="8"/>
      <c r="B30" s="1"/>
      <c r="C30" s="1"/>
      <c r="D30" s="9"/>
      <c r="E30" s="116" t="s">
        <v>61</v>
      </c>
      <c r="F30" s="117"/>
      <c r="G30" s="118"/>
      <c r="H30" s="79">
        <v>4270</v>
      </c>
      <c r="I30" s="40">
        <v>200</v>
      </c>
      <c r="J30" s="26">
        <v>0</v>
      </c>
      <c r="K30" s="41">
        <v>0</v>
      </c>
      <c r="L30" s="22"/>
      <c r="M30" s="18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18.75" customHeight="1">
      <c r="A31" s="8"/>
      <c r="B31" s="1"/>
      <c r="C31" s="1"/>
      <c r="D31" s="9"/>
      <c r="E31" s="115" t="s">
        <v>9</v>
      </c>
      <c r="F31" s="103"/>
      <c r="G31" s="103"/>
      <c r="H31" s="79" t="s">
        <v>10</v>
      </c>
      <c r="I31" s="40">
        <v>4000</v>
      </c>
      <c r="J31" s="26">
        <v>2745</v>
      </c>
      <c r="K31" s="41">
        <v>2742.97</v>
      </c>
      <c r="L31" s="22">
        <f t="shared" si="0"/>
        <v>99.92604735883424</v>
      </c>
      <c r="M31" s="18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28.5" customHeight="1">
      <c r="A32" s="8"/>
      <c r="B32" s="1"/>
      <c r="C32" s="1"/>
      <c r="D32" s="9"/>
      <c r="E32" s="108" t="s">
        <v>92</v>
      </c>
      <c r="F32" s="109"/>
      <c r="G32" s="109"/>
      <c r="H32" s="78" t="s">
        <v>93</v>
      </c>
      <c r="I32" s="40">
        <v>1850</v>
      </c>
      <c r="J32" s="26">
        <v>1258</v>
      </c>
      <c r="K32" s="41">
        <v>1229.62</v>
      </c>
      <c r="L32" s="22">
        <f t="shared" si="0"/>
        <v>97.74403815580285</v>
      </c>
      <c r="M32" s="18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ht="28.5" customHeight="1">
      <c r="A33" s="8"/>
      <c r="B33" s="1"/>
      <c r="C33" s="1"/>
      <c r="D33" s="9"/>
      <c r="E33" s="119" t="s">
        <v>124</v>
      </c>
      <c r="F33" s="120"/>
      <c r="G33" s="121"/>
      <c r="H33" s="78">
        <v>4400</v>
      </c>
      <c r="I33" s="40">
        <v>7200</v>
      </c>
      <c r="J33" s="26">
        <v>3960</v>
      </c>
      <c r="K33" s="41">
        <v>3960</v>
      </c>
      <c r="L33" s="22">
        <f t="shared" si="0"/>
        <v>100</v>
      </c>
      <c r="M33" s="18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ht="18.75" customHeight="1">
      <c r="A34" s="8"/>
      <c r="B34" s="1"/>
      <c r="C34" s="1"/>
      <c r="D34" s="9"/>
      <c r="E34" s="103" t="s">
        <v>35</v>
      </c>
      <c r="F34" s="103"/>
      <c r="G34" s="103"/>
      <c r="H34" s="79" t="s">
        <v>36</v>
      </c>
      <c r="I34" s="40">
        <v>3785</v>
      </c>
      <c r="J34" s="26">
        <v>4585</v>
      </c>
      <c r="K34" s="41">
        <v>4585</v>
      </c>
      <c r="L34" s="22">
        <f t="shared" si="0"/>
        <v>100</v>
      </c>
      <c r="M34" s="18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ht="18.75" customHeight="1">
      <c r="A35" s="8"/>
      <c r="B35" s="1"/>
      <c r="C35" s="1"/>
      <c r="D35" s="9"/>
      <c r="E35" s="115" t="s">
        <v>37</v>
      </c>
      <c r="F35" s="103"/>
      <c r="G35" s="103"/>
      <c r="H35" s="79" t="s">
        <v>38</v>
      </c>
      <c r="I35" s="40">
        <v>5000</v>
      </c>
      <c r="J35" s="26">
        <v>5000</v>
      </c>
      <c r="K35" s="41">
        <v>5000</v>
      </c>
      <c r="L35" s="22">
        <f t="shared" si="0"/>
        <v>100</v>
      </c>
      <c r="M35" s="18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25.5" customHeight="1">
      <c r="A36" s="8"/>
      <c r="B36" s="1"/>
      <c r="C36" s="1"/>
      <c r="D36" s="9"/>
      <c r="E36" s="122" t="s">
        <v>125</v>
      </c>
      <c r="F36" s="123"/>
      <c r="G36" s="124"/>
      <c r="H36" s="79">
        <v>4700</v>
      </c>
      <c r="I36" s="40">
        <v>400</v>
      </c>
      <c r="J36" s="26">
        <v>570</v>
      </c>
      <c r="K36" s="41">
        <v>570</v>
      </c>
      <c r="L36" s="22">
        <f t="shared" si="0"/>
        <v>100</v>
      </c>
      <c r="M36" s="18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28.5" customHeight="1">
      <c r="A37" s="8"/>
      <c r="B37" s="1"/>
      <c r="C37" s="1"/>
      <c r="D37" s="9"/>
      <c r="E37" s="113" t="s">
        <v>94</v>
      </c>
      <c r="F37" s="113"/>
      <c r="G37" s="113"/>
      <c r="H37" s="74" t="s">
        <v>95</v>
      </c>
      <c r="I37" s="40">
        <v>400</v>
      </c>
      <c r="J37" s="26">
        <v>0</v>
      </c>
      <c r="K37" s="41">
        <v>0</v>
      </c>
      <c r="L37" s="22"/>
      <c r="M37" s="18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18.75" customHeight="1">
      <c r="A38" s="8"/>
      <c r="B38" s="1"/>
      <c r="C38" s="1"/>
      <c r="D38" s="9"/>
      <c r="E38" s="113" t="s">
        <v>96</v>
      </c>
      <c r="F38" s="113"/>
      <c r="G38" s="113"/>
      <c r="H38" s="74" t="s">
        <v>97</v>
      </c>
      <c r="I38" s="40">
        <v>500</v>
      </c>
      <c r="J38" s="26">
        <v>649</v>
      </c>
      <c r="K38" s="41">
        <v>648.71</v>
      </c>
      <c r="L38" s="22">
        <f t="shared" si="0"/>
        <v>99.95531587057012</v>
      </c>
      <c r="M38" s="18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251" ht="23.25" customHeight="1">
      <c r="A39" s="8"/>
      <c r="B39" s="1"/>
      <c r="C39" s="1"/>
      <c r="D39" s="9"/>
      <c r="E39" s="65" t="s">
        <v>39</v>
      </c>
      <c r="F39" s="60" t="s">
        <v>40</v>
      </c>
      <c r="G39" s="61"/>
      <c r="H39" s="74"/>
      <c r="I39" s="28">
        <f>I40+I42</f>
        <v>173387</v>
      </c>
      <c r="J39" s="28">
        <f>J40+J42</f>
        <v>174352</v>
      </c>
      <c r="K39" s="28">
        <f>K40+K42</f>
        <v>174351.56</v>
      </c>
      <c r="L39" s="37">
        <f>K39/J39*100</f>
        <v>99.9997476369643</v>
      </c>
      <c r="M39" s="18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</row>
    <row r="40" spans="1:251" ht="22.5" customHeight="1">
      <c r="A40" s="8"/>
      <c r="B40" s="1"/>
      <c r="C40" s="1"/>
      <c r="D40" s="9"/>
      <c r="E40" s="134" t="s">
        <v>41</v>
      </c>
      <c r="F40" s="134"/>
      <c r="G40" s="66" t="s">
        <v>42</v>
      </c>
      <c r="H40" s="80"/>
      <c r="I40" s="33">
        <f>SUM(I41:I41)</f>
        <v>150387</v>
      </c>
      <c r="J40" s="31">
        <f>SUM(J41:J41)</f>
        <v>150387</v>
      </c>
      <c r="K40" s="31">
        <f>SUM(K41:K41)</f>
        <v>150387</v>
      </c>
      <c r="L40" s="39">
        <f t="shared" si="0"/>
        <v>100</v>
      </c>
      <c r="M40" s="18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</row>
    <row r="41" spans="1:251" ht="21.75" customHeight="1" thickBot="1">
      <c r="A41" s="8"/>
      <c r="B41" s="1"/>
      <c r="C41" s="1"/>
      <c r="D41" s="9"/>
      <c r="E41" s="104" t="s">
        <v>23</v>
      </c>
      <c r="F41" s="104"/>
      <c r="G41" s="104"/>
      <c r="H41" s="74" t="s">
        <v>24</v>
      </c>
      <c r="I41" s="46">
        <v>150387</v>
      </c>
      <c r="J41" s="46">
        <v>150387</v>
      </c>
      <c r="K41" s="27">
        <v>150387</v>
      </c>
      <c r="L41" s="22">
        <f t="shared" si="0"/>
        <v>100</v>
      </c>
      <c r="M41" s="18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</row>
    <row r="42" spans="1:251" ht="23.25" customHeight="1" thickBot="1">
      <c r="A42" s="10"/>
      <c r="B42" s="11"/>
      <c r="C42" s="11"/>
      <c r="D42" s="11"/>
      <c r="E42" s="134" t="s">
        <v>43</v>
      </c>
      <c r="F42" s="134"/>
      <c r="G42" s="66" t="s">
        <v>44</v>
      </c>
      <c r="H42" s="80"/>
      <c r="I42" s="33">
        <f>SUM(I43:I50)</f>
        <v>23000</v>
      </c>
      <c r="J42" s="33">
        <f>SUM(J43:J50)</f>
        <v>23965</v>
      </c>
      <c r="K42" s="33">
        <f>SUM(K43:K50)</f>
        <v>23964.560000000005</v>
      </c>
      <c r="L42" s="39">
        <f t="shared" si="0"/>
        <v>99.99816398915087</v>
      </c>
      <c r="M42" s="18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</row>
    <row r="43" spans="1:251" ht="20.25" customHeight="1">
      <c r="A43" s="9"/>
      <c r="B43" s="9"/>
      <c r="C43" s="9"/>
      <c r="D43" s="9"/>
      <c r="E43" s="135" t="s">
        <v>98</v>
      </c>
      <c r="F43" s="135"/>
      <c r="G43" s="135"/>
      <c r="H43" s="76" t="s">
        <v>99</v>
      </c>
      <c r="I43" s="43">
        <v>6350</v>
      </c>
      <c r="J43" s="30">
        <v>12760.44</v>
      </c>
      <c r="K43" s="46">
        <v>12760</v>
      </c>
      <c r="L43" s="42">
        <f t="shared" si="0"/>
        <v>99.9965518430399</v>
      </c>
      <c r="M43" s="18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</row>
    <row r="44" spans="1:251" ht="19.5" customHeight="1">
      <c r="A44" s="9"/>
      <c r="B44" s="9"/>
      <c r="C44" s="9"/>
      <c r="D44" s="9"/>
      <c r="E44" s="104" t="s">
        <v>29</v>
      </c>
      <c r="F44" s="104"/>
      <c r="G44" s="104"/>
      <c r="H44" s="74" t="s">
        <v>30</v>
      </c>
      <c r="I44" s="43">
        <v>0</v>
      </c>
      <c r="J44" s="30">
        <v>1058.58</v>
      </c>
      <c r="K44" s="30">
        <v>1058.58</v>
      </c>
      <c r="L44" s="42">
        <f t="shared" si="0"/>
        <v>100</v>
      </c>
      <c r="M44" s="18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</row>
    <row r="45" spans="1:251" ht="19.5" customHeight="1">
      <c r="A45" s="9"/>
      <c r="B45" s="9"/>
      <c r="C45" s="9"/>
      <c r="D45" s="9"/>
      <c r="E45" s="104" t="s">
        <v>31</v>
      </c>
      <c r="F45" s="104"/>
      <c r="G45" s="104"/>
      <c r="H45" s="74" t="s">
        <v>32</v>
      </c>
      <c r="I45" s="43">
        <v>0</v>
      </c>
      <c r="J45" s="30">
        <v>178.36</v>
      </c>
      <c r="K45" s="30">
        <v>178.36</v>
      </c>
      <c r="L45" s="42">
        <f t="shared" si="0"/>
        <v>100</v>
      </c>
      <c r="M45" s="18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</row>
    <row r="46" spans="1:251" ht="17.25" customHeight="1">
      <c r="A46" s="8"/>
      <c r="B46" s="1"/>
      <c r="C46" s="1"/>
      <c r="D46" s="9"/>
      <c r="E46" s="104" t="s">
        <v>45</v>
      </c>
      <c r="F46" s="104"/>
      <c r="G46" s="104"/>
      <c r="H46" s="81" t="s">
        <v>46</v>
      </c>
      <c r="I46" s="44">
        <v>9020</v>
      </c>
      <c r="J46" s="30">
        <v>6350</v>
      </c>
      <c r="K46" s="30">
        <v>6350</v>
      </c>
      <c r="L46" s="42">
        <f t="shared" si="0"/>
        <v>100</v>
      </c>
      <c r="M46" s="18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</row>
    <row r="47" spans="1:251" ht="15.75" customHeight="1">
      <c r="A47" s="8"/>
      <c r="B47" s="1"/>
      <c r="C47" s="1"/>
      <c r="D47" s="9"/>
      <c r="E47" s="104" t="s">
        <v>33</v>
      </c>
      <c r="F47" s="104"/>
      <c r="G47" s="104"/>
      <c r="H47" s="81" t="s">
        <v>34</v>
      </c>
      <c r="I47" s="44">
        <v>950</v>
      </c>
      <c r="J47" s="30">
        <v>363.2</v>
      </c>
      <c r="K47" s="30">
        <v>363.2</v>
      </c>
      <c r="L47" s="42">
        <f t="shared" si="0"/>
        <v>100</v>
      </c>
      <c r="M47" s="18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</row>
    <row r="48" spans="1:251" ht="21" customHeight="1">
      <c r="A48" s="8"/>
      <c r="B48" s="1"/>
      <c r="C48" s="1"/>
      <c r="D48" s="9"/>
      <c r="E48" s="104" t="s">
        <v>9</v>
      </c>
      <c r="F48" s="104"/>
      <c r="G48" s="104"/>
      <c r="H48" s="81" t="s">
        <v>10</v>
      </c>
      <c r="I48" s="45">
        <v>6680</v>
      </c>
      <c r="J48" s="46">
        <v>2748.42</v>
      </c>
      <c r="K48" s="46">
        <v>2748.42</v>
      </c>
      <c r="L48" s="42">
        <f t="shared" si="0"/>
        <v>100</v>
      </c>
      <c r="M48" s="18"/>
      <c r="N48" s="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</row>
    <row r="49" spans="1:251" ht="28.5" customHeight="1">
      <c r="A49" s="8"/>
      <c r="B49" s="1"/>
      <c r="C49" s="1"/>
      <c r="D49" s="9"/>
      <c r="E49" s="113" t="s">
        <v>94</v>
      </c>
      <c r="F49" s="113"/>
      <c r="G49" s="113"/>
      <c r="H49" s="74" t="s">
        <v>95</v>
      </c>
      <c r="I49" s="45">
        <v>0</v>
      </c>
      <c r="J49" s="46">
        <v>55.82</v>
      </c>
      <c r="K49" s="46">
        <v>55.82</v>
      </c>
      <c r="L49" s="42">
        <f t="shared" si="0"/>
        <v>100</v>
      </c>
      <c r="M49" s="18"/>
      <c r="N49" s="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</row>
    <row r="50" spans="1:251" ht="19.5" customHeight="1">
      <c r="A50" s="8"/>
      <c r="B50" s="1"/>
      <c r="C50" s="1"/>
      <c r="D50" s="9"/>
      <c r="E50" s="113" t="s">
        <v>96</v>
      </c>
      <c r="F50" s="113"/>
      <c r="G50" s="113"/>
      <c r="H50" s="74" t="s">
        <v>97</v>
      </c>
      <c r="I50" s="45">
        <v>0</v>
      </c>
      <c r="J50" s="46">
        <v>450.18</v>
      </c>
      <c r="K50" s="46">
        <v>450.18</v>
      </c>
      <c r="L50" s="42">
        <f t="shared" si="0"/>
        <v>100</v>
      </c>
      <c r="M50" s="18"/>
      <c r="N50" s="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</row>
    <row r="51" spans="1:251" ht="30" customHeight="1">
      <c r="A51" s="8"/>
      <c r="B51" s="1"/>
      <c r="C51" s="1"/>
      <c r="D51" s="9"/>
      <c r="E51" s="67" t="s">
        <v>47</v>
      </c>
      <c r="F51" s="60" t="s">
        <v>48</v>
      </c>
      <c r="G51" s="60"/>
      <c r="H51" s="82"/>
      <c r="I51" s="34">
        <f>I52+I85</f>
        <v>3404115</v>
      </c>
      <c r="J51" s="34">
        <f>J52+J85</f>
        <v>3850903.999999999</v>
      </c>
      <c r="K51" s="34">
        <f>SUM(K52+K85)</f>
        <v>3850878.48</v>
      </c>
      <c r="L51" s="38">
        <f>K51/J51*100</f>
        <v>99.99933729846293</v>
      </c>
      <c r="M51" s="18"/>
      <c r="N51" s="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</row>
    <row r="52" spans="1:251" ht="29.25" customHeight="1">
      <c r="A52" s="8"/>
      <c r="B52" s="1"/>
      <c r="C52" s="1"/>
      <c r="D52" s="9"/>
      <c r="E52" s="114" t="s">
        <v>49</v>
      </c>
      <c r="F52" s="114"/>
      <c r="G52" s="66" t="s">
        <v>50</v>
      </c>
      <c r="H52" s="83"/>
      <c r="I52" s="33">
        <f>SUM(I53:I84)</f>
        <v>3403615</v>
      </c>
      <c r="J52" s="33">
        <f>SUM(J53:J84)</f>
        <v>3850403.999999999</v>
      </c>
      <c r="K52" s="33">
        <f>SUM(K53:K84)</f>
        <v>3850403.88</v>
      </c>
      <c r="L52" s="39">
        <f t="shared" si="0"/>
        <v>99.99999688344394</v>
      </c>
      <c r="M52" s="18"/>
      <c r="N52" s="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</row>
    <row r="53" spans="1:251" ht="17.25" customHeight="1">
      <c r="A53" s="8"/>
      <c r="B53" s="1"/>
      <c r="C53" s="1"/>
      <c r="D53" s="9"/>
      <c r="E53" s="126" t="s">
        <v>98</v>
      </c>
      <c r="F53" s="126"/>
      <c r="G53" s="126"/>
      <c r="H53" s="76" t="s">
        <v>99</v>
      </c>
      <c r="I53" s="43">
        <v>1920</v>
      </c>
      <c r="J53" s="40">
        <v>244</v>
      </c>
      <c r="K53" s="47">
        <v>244</v>
      </c>
      <c r="L53" s="56">
        <f t="shared" si="0"/>
        <v>100</v>
      </c>
      <c r="M53" s="18"/>
      <c r="N53" s="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</row>
    <row r="54" spans="1:251" ht="28.5" customHeight="1">
      <c r="A54" s="8"/>
      <c r="B54" s="1"/>
      <c r="C54" s="1"/>
      <c r="D54" s="9"/>
      <c r="E54" s="96" t="s">
        <v>51</v>
      </c>
      <c r="F54" s="96"/>
      <c r="G54" s="96"/>
      <c r="H54" s="79">
        <v>3070</v>
      </c>
      <c r="I54" s="40">
        <v>173000</v>
      </c>
      <c r="J54" s="40">
        <v>168702.81</v>
      </c>
      <c r="K54" s="48">
        <v>168702.81</v>
      </c>
      <c r="L54" s="47">
        <f t="shared" si="0"/>
        <v>100</v>
      </c>
      <c r="M54" s="18"/>
      <c r="N54" s="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</row>
    <row r="55" spans="1:251" ht="16.5" customHeight="1">
      <c r="A55" s="8"/>
      <c r="B55" s="1"/>
      <c r="C55" s="1"/>
      <c r="D55" s="9"/>
      <c r="E55" s="122" t="s">
        <v>25</v>
      </c>
      <c r="F55" s="137"/>
      <c r="G55" s="138"/>
      <c r="H55" s="79">
        <v>4020</v>
      </c>
      <c r="I55" s="40">
        <v>61073</v>
      </c>
      <c r="J55" s="40">
        <v>64965.39</v>
      </c>
      <c r="K55" s="48">
        <v>64965.39</v>
      </c>
      <c r="L55" s="47">
        <f t="shared" si="0"/>
        <v>100</v>
      </c>
      <c r="M55" s="18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</row>
    <row r="56" spans="1:251" ht="16.5" customHeight="1">
      <c r="A56" s="8"/>
      <c r="B56" s="1"/>
      <c r="C56" s="1"/>
      <c r="D56" s="9"/>
      <c r="E56" s="115" t="s">
        <v>27</v>
      </c>
      <c r="F56" s="103"/>
      <c r="G56" s="103"/>
      <c r="H56" s="79">
        <v>4040</v>
      </c>
      <c r="I56" s="40">
        <v>5268</v>
      </c>
      <c r="J56" s="40">
        <v>2501.61</v>
      </c>
      <c r="K56" s="48">
        <v>2501.61</v>
      </c>
      <c r="L56" s="47">
        <f t="shared" si="0"/>
        <v>100</v>
      </c>
      <c r="M56" s="18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</row>
    <row r="57" spans="1:251" ht="30" customHeight="1">
      <c r="A57" s="8"/>
      <c r="B57" s="1"/>
      <c r="C57" s="1"/>
      <c r="D57" s="9"/>
      <c r="E57" s="96" t="s">
        <v>52</v>
      </c>
      <c r="F57" s="96"/>
      <c r="G57" s="96"/>
      <c r="H57" s="79">
        <v>4050</v>
      </c>
      <c r="I57" s="40">
        <v>2565555</v>
      </c>
      <c r="J57" s="49">
        <v>2509391.05</v>
      </c>
      <c r="K57" s="48">
        <v>2509391.05</v>
      </c>
      <c r="L57" s="47">
        <f t="shared" si="0"/>
        <v>100</v>
      </c>
      <c r="M57" s="18"/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</row>
    <row r="58" spans="1:251" ht="28.5" customHeight="1">
      <c r="A58" s="8"/>
      <c r="B58" s="1"/>
      <c r="C58" s="1"/>
      <c r="D58" s="9"/>
      <c r="E58" s="95" t="s">
        <v>53</v>
      </c>
      <c r="F58" s="96"/>
      <c r="G58" s="96"/>
      <c r="H58" s="79">
        <v>4060</v>
      </c>
      <c r="I58" s="40">
        <v>1000</v>
      </c>
      <c r="J58" s="49">
        <v>378443.53</v>
      </c>
      <c r="K58" s="48">
        <v>378443.53</v>
      </c>
      <c r="L58" s="47">
        <f t="shared" si="0"/>
        <v>100</v>
      </c>
      <c r="M58" s="18"/>
      <c r="N58" s="5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</row>
    <row r="59" spans="1:251" ht="29.25" customHeight="1">
      <c r="A59" s="8"/>
      <c r="B59" s="1"/>
      <c r="C59" s="1"/>
      <c r="D59" s="9"/>
      <c r="E59" s="96" t="s">
        <v>54</v>
      </c>
      <c r="F59" s="96"/>
      <c r="G59" s="96"/>
      <c r="H59" s="79">
        <v>4070</v>
      </c>
      <c r="I59" s="40">
        <v>209901</v>
      </c>
      <c r="J59" s="49">
        <v>206707.07</v>
      </c>
      <c r="K59" s="48">
        <v>206707.07</v>
      </c>
      <c r="L59" s="47">
        <f t="shared" si="0"/>
        <v>100</v>
      </c>
      <c r="M59" s="18"/>
      <c r="N59" s="5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</row>
    <row r="60" spans="1:251" ht="50.25" customHeight="1">
      <c r="A60" s="8"/>
      <c r="B60" s="1"/>
      <c r="C60" s="1"/>
      <c r="D60" s="9"/>
      <c r="E60" s="97" t="s">
        <v>131</v>
      </c>
      <c r="F60" s="98"/>
      <c r="G60" s="99"/>
      <c r="H60" s="79">
        <v>4080</v>
      </c>
      <c r="I60" s="40">
        <v>0</v>
      </c>
      <c r="J60" s="49">
        <v>31059</v>
      </c>
      <c r="K60" s="48">
        <v>31059</v>
      </c>
      <c r="L60" s="47">
        <f t="shared" si="0"/>
        <v>100</v>
      </c>
      <c r="M60" s="18"/>
      <c r="N60" s="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</row>
    <row r="61" spans="1:251" ht="18.75" customHeight="1">
      <c r="A61" s="8"/>
      <c r="B61" s="1"/>
      <c r="C61" s="1"/>
      <c r="D61" s="9"/>
      <c r="E61" s="95" t="s">
        <v>29</v>
      </c>
      <c r="F61" s="96"/>
      <c r="G61" s="96"/>
      <c r="H61" s="79">
        <v>4110</v>
      </c>
      <c r="I61" s="40">
        <v>12485</v>
      </c>
      <c r="J61" s="44">
        <v>13166.45</v>
      </c>
      <c r="K61" s="47">
        <v>13166.41</v>
      </c>
      <c r="L61" s="47">
        <f t="shared" si="0"/>
        <v>99.99969619753236</v>
      </c>
      <c r="M61" s="18"/>
      <c r="N61" s="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</row>
    <row r="62" spans="1:251" ht="18" customHeight="1">
      <c r="A62" s="8"/>
      <c r="B62" s="1"/>
      <c r="C62" s="1"/>
      <c r="D62" s="9"/>
      <c r="E62" s="133" t="s">
        <v>31</v>
      </c>
      <c r="F62" s="133"/>
      <c r="G62" s="133"/>
      <c r="H62" s="79">
        <v>4120</v>
      </c>
      <c r="I62" s="40">
        <v>1625</v>
      </c>
      <c r="J62" s="44">
        <v>1653</v>
      </c>
      <c r="K62" s="47">
        <v>1652.98</v>
      </c>
      <c r="L62" s="47">
        <f t="shared" si="0"/>
        <v>99.9987900786449</v>
      </c>
      <c r="M62" s="18"/>
      <c r="N62" s="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</row>
    <row r="63" spans="1:251" ht="27.75" customHeight="1">
      <c r="A63" s="8"/>
      <c r="B63" s="1"/>
      <c r="C63" s="1"/>
      <c r="D63" s="9"/>
      <c r="E63" s="96" t="s">
        <v>55</v>
      </c>
      <c r="F63" s="96"/>
      <c r="G63" s="96"/>
      <c r="H63" s="79">
        <v>4180</v>
      </c>
      <c r="I63" s="40">
        <v>100000</v>
      </c>
      <c r="J63" s="44">
        <v>90348.44</v>
      </c>
      <c r="K63" s="47">
        <v>90348.44</v>
      </c>
      <c r="L63" s="47">
        <f t="shared" si="0"/>
        <v>100</v>
      </c>
      <c r="M63" s="18"/>
      <c r="N63" s="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</row>
    <row r="64" spans="1:251" ht="18" customHeight="1">
      <c r="A64" s="8"/>
      <c r="B64" s="1"/>
      <c r="C64" s="1"/>
      <c r="D64" s="9"/>
      <c r="E64" s="96" t="s">
        <v>33</v>
      </c>
      <c r="F64" s="96"/>
      <c r="G64" s="96"/>
      <c r="H64" s="79">
        <v>4210</v>
      </c>
      <c r="I64" s="40">
        <v>130104</v>
      </c>
      <c r="J64" s="44">
        <v>125042.94</v>
      </c>
      <c r="K64" s="47">
        <v>125042.93</v>
      </c>
      <c r="L64" s="47">
        <f t="shared" si="0"/>
        <v>99.9999920027472</v>
      </c>
      <c r="M64" s="18"/>
      <c r="N64" s="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</row>
    <row r="65" spans="1:251" ht="18" customHeight="1">
      <c r="A65" s="8"/>
      <c r="B65" s="1"/>
      <c r="C65" s="1"/>
      <c r="D65" s="9"/>
      <c r="E65" s="96" t="s">
        <v>56</v>
      </c>
      <c r="F65" s="96"/>
      <c r="G65" s="96"/>
      <c r="H65" s="79">
        <v>4220</v>
      </c>
      <c r="I65" s="40">
        <v>500</v>
      </c>
      <c r="J65" s="44">
        <v>0</v>
      </c>
      <c r="K65" s="47">
        <v>0</v>
      </c>
      <c r="L65" s="47"/>
      <c r="M65" s="18"/>
      <c r="N65" s="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</row>
    <row r="66" spans="1:251" ht="17.25" customHeight="1">
      <c r="A66" s="8"/>
      <c r="B66" s="1"/>
      <c r="C66" s="1"/>
      <c r="D66" s="9"/>
      <c r="E66" s="132" t="s">
        <v>115</v>
      </c>
      <c r="F66" s="96"/>
      <c r="G66" s="96"/>
      <c r="H66" s="79" t="s">
        <v>57</v>
      </c>
      <c r="I66" s="40">
        <v>500</v>
      </c>
      <c r="J66" s="44">
        <v>329.88</v>
      </c>
      <c r="K66" s="47">
        <v>329.88</v>
      </c>
      <c r="L66" s="47">
        <f t="shared" si="0"/>
        <v>100</v>
      </c>
      <c r="M66" s="18"/>
      <c r="N66" s="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</row>
    <row r="67" spans="1:251" ht="18" customHeight="1">
      <c r="A67" s="8"/>
      <c r="B67" s="1"/>
      <c r="C67" s="1"/>
      <c r="D67" s="9"/>
      <c r="E67" s="95" t="s">
        <v>58</v>
      </c>
      <c r="F67" s="96"/>
      <c r="G67" s="96"/>
      <c r="H67" s="78" t="s">
        <v>59</v>
      </c>
      <c r="I67" s="40">
        <v>200</v>
      </c>
      <c r="J67" s="44">
        <v>694.76</v>
      </c>
      <c r="K67" s="47">
        <v>694.76</v>
      </c>
      <c r="L67" s="47">
        <f t="shared" si="0"/>
        <v>100</v>
      </c>
      <c r="M67" s="18"/>
      <c r="N67" s="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pans="1:251" ht="16.5" customHeight="1">
      <c r="A68" s="8"/>
      <c r="B68" s="1"/>
      <c r="C68" s="1"/>
      <c r="D68" s="9"/>
      <c r="E68" s="96" t="s">
        <v>60</v>
      </c>
      <c r="F68" s="96"/>
      <c r="G68" s="96"/>
      <c r="H68" s="79">
        <v>4260</v>
      </c>
      <c r="I68" s="40">
        <v>53000</v>
      </c>
      <c r="J68" s="44">
        <v>63177.64</v>
      </c>
      <c r="K68" s="47">
        <v>63177.64</v>
      </c>
      <c r="L68" s="47">
        <f t="shared" si="0"/>
        <v>100</v>
      </c>
      <c r="M68" s="18"/>
      <c r="N68" s="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pans="1:251" ht="16.5" customHeight="1">
      <c r="A69" s="8"/>
      <c r="B69" s="1"/>
      <c r="C69" s="1"/>
      <c r="D69" s="9"/>
      <c r="E69" s="96" t="s">
        <v>61</v>
      </c>
      <c r="F69" s="96"/>
      <c r="G69" s="96"/>
      <c r="H69" s="79">
        <v>4270</v>
      </c>
      <c r="I69" s="40">
        <v>12000</v>
      </c>
      <c r="J69" s="44">
        <v>10050.05</v>
      </c>
      <c r="K69" s="47">
        <v>10050.05</v>
      </c>
      <c r="L69" s="47">
        <f t="shared" si="0"/>
        <v>100</v>
      </c>
      <c r="M69" s="18"/>
      <c r="N69" s="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</row>
    <row r="70" spans="1:251" ht="18.75" customHeight="1">
      <c r="A70" s="8"/>
      <c r="B70" s="1"/>
      <c r="C70" s="1"/>
      <c r="D70" s="9"/>
      <c r="E70" s="96" t="s">
        <v>62</v>
      </c>
      <c r="F70" s="96"/>
      <c r="G70" s="96"/>
      <c r="H70" s="79" t="s">
        <v>63</v>
      </c>
      <c r="I70" s="40">
        <v>10000</v>
      </c>
      <c r="J70" s="44">
        <v>12263</v>
      </c>
      <c r="K70" s="47">
        <v>12263</v>
      </c>
      <c r="L70" s="47">
        <f t="shared" si="0"/>
        <v>100</v>
      </c>
      <c r="M70" s="18"/>
      <c r="N70" s="5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</row>
    <row r="71" spans="1:251" ht="17.25" customHeight="1">
      <c r="A71" s="8"/>
      <c r="B71" s="1"/>
      <c r="C71" s="1"/>
      <c r="D71" s="9"/>
      <c r="E71" s="96" t="s">
        <v>9</v>
      </c>
      <c r="F71" s="96"/>
      <c r="G71" s="96"/>
      <c r="H71" s="79">
        <v>4300</v>
      </c>
      <c r="I71" s="40">
        <v>17500</v>
      </c>
      <c r="J71" s="44">
        <v>14800.51</v>
      </c>
      <c r="K71" s="47">
        <v>14800.47</v>
      </c>
      <c r="L71" s="47">
        <f t="shared" si="0"/>
        <v>99.99972973904278</v>
      </c>
      <c r="M71" s="18"/>
      <c r="N71" s="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pans="1:251" ht="18.75" customHeight="1">
      <c r="A72" s="8"/>
      <c r="B72" s="1"/>
      <c r="C72" s="1"/>
      <c r="D72" s="9"/>
      <c r="E72" s="95" t="s">
        <v>116</v>
      </c>
      <c r="F72" s="96"/>
      <c r="G72" s="96"/>
      <c r="H72" s="78" t="s">
        <v>64</v>
      </c>
      <c r="I72" s="40">
        <v>1500</v>
      </c>
      <c r="J72" s="44">
        <v>1339.56</v>
      </c>
      <c r="K72" s="47">
        <v>1339.56</v>
      </c>
      <c r="L72" s="47">
        <f t="shared" si="0"/>
        <v>100</v>
      </c>
      <c r="M72" s="18"/>
      <c r="N72" s="5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pans="1:251" ht="28.5" customHeight="1">
      <c r="A73" s="8"/>
      <c r="B73" s="1"/>
      <c r="C73" s="1"/>
      <c r="D73" s="9"/>
      <c r="E73" s="95" t="s">
        <v>100</v>
      </c>
      <c r="F73" s="96"/>
      <c r="G73" s="96"/>
      <c r="H73" s="74" t="s">
        <v>101</v>
      </c>
      <c r="I73" s="40">
        <v>7000</v>
      </c>
      <c r="J73" s="44">
        <v>6031.92</v>
      </c>
      <c r="K73" s="47">
        <v>6031.92</v>
      </c>
      <c r="L73" s="47">
        <f t="shared" si="0"/>
        <v>100</v>
      </c>
      <c r="M73" s="18"/>
      <c r="N73" s="5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</row>
    <row r="74" spans="1:251" ht="27" customHeight="1">
      <c r="A74" s="8"/>
      <c r="B74" s="1"/>
      <c r="C74" s="1"/>
      <c r="D74" s="9"/>
      <c r="E74" s="95" t="s">
        <v>92</v>
      </c>
      <c r="F74" s="96"/>
      <c r="G74" s="96"/>
      <c r="H74" s="74" t="s">
        <v>93</v>
      </c>
      <c r="I74" s="40">
        <v>7000</v>
      </c>
      <c r="J74" s="44">
        <v>5248.36</v>
      </c>
      <c r="K74" s="47">
        <v>5248.36</v>
      </c>
      <c r="L74" s="47">
        <f t="shared" si="0"/>
        <v>100</v>
      </c>
      <c r="M74" s="18"/>
      <c r="N74" s="5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</row>
    <row r="75" spans="1:251" ht="17.25" customHeight="1">
      <c r="A75" s="8"/>
      <c r="B75" s="1"/>
      <c r="C75" s="1"/>
      <c r="D75" s="9"/>
      <c r="E75" s="96" t="s">
        <v>35</v>
      </c>
      <c r="F75" s="96"/>
      <c r="G75" s="96"/>
      <c r="H75" s="79">
        <v>4410</v>
      </c>
      <c r="I75" s="40">
        <v>10000</v>
      </c>
      <c r="J75" s="44">
        <v>5484.4</v>
      </c>
      <c r="K75" s="47">
        <v>5484.4</v>
      </c>
      <c r="L75" s="47">
        <f t="shared" si="0"/>
        <v>100</v>
      </c>
      <c r="M75" s="18"/>
      <c r="N75" s="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</row>
    <row r="76" spans="1:251" ht="18.75" customHeight="1">
      <c r="A76" s="8"/>
      <c r="B76" s="1"/>
      <c r="C76" s="1"/>
      <c r="D76" s="9"/>
      <c r="E76" s="103" t="s">
        <v>65</v>
      </c>
      <c r="F76" s="103"/>
      <c r="G76" s="103"/>
      <c r="H76" s="79" t="s">
        <v>66</v>
      </c>
      <c r="I76" s="40">
        <v>3300</v>
      </c>
      <c r="J76" s="44">
        <v>2631.7</v>
      </c>
      <c r="K76" s="47">
        <v>2631.7</v>
      </c>
      <c r="L76" s="47">
        <f t="shared" si="0"/>
        <v>100</v>
      </c>
      <c r="M76" s="18"/>
      <c r="N76" s="5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</row>
    <row r="77" spans="1:251" ht="17.25" customHeight="1">
      <c r="A77" s="8"/>
      <c r="B77" s="1"/>
      <c r="C77" s="1"/>
      <c r="D77" s="9"/>
      <c r="E77" s="100" t="s">
        <v>109</v>
      </c>
      <c r="F77" s="101"/>
      <c r="G77" s="102"/>
      <c r="H77" s="78" t="s">
        <v>38</v>
      </c>
      <c r="I77" s="40">
        <v>1884</v>
      </c>
      <c r="J77" s="44">
        <v>2000.08</v>
      </c>
      <c r="K77" s="47">
        <v>2000.08</v>
      </c>
      <c r="L77" s="47">
        <f t="shared" si="0"/>
        <v>100</v>
      </c>
      <c r="M77" s="18"/>
      <c r="N77" s="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</row>
    <row r="78" spans="1:251" ht="17.25" customHeight="1">
      <c r="A78" s="8"/>
      <c r="B78" s="1"/>
      <c r="C78" s="1"/>
      <c r="D78" s="9"/>
      <c r="E78" s="103" t="s">
        <v>67</v>
      </c>
      <c r="F78" s="103"/>
      <c r="G78" s="103"/>
      <c r="H78" s="79" t="s">
        <v>68</v>
      </c>
      <c r="I78" s="40">
        <v>5500</v>
      </c>
      <c r="J78" s="44">
        <v>4428</v>
      </c>
      <c r="K78" s="47">
        <v>4428</v>
      </c>
      <c r="L78" s="47">
        <f t="shared" si="0"/>
        <v>100</v>
      </c>
      <c r="M78" s="18"/>
      <c r="N78" s="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pans="1:251" ht="15.75" customHeight="1">
      <c r="A79" s="8"/>
      <c r="B79" s="1"/>
      <c r="C79" s="1"/>
      <c r="D79" s="9"/>
      <c r="E79" s="103" t="s">
        <v>69</v>
      </c>
      <c r="F79" s="103"/>
      <c r="G79" s="103"/>
      <c r="H79" s="79" t="s">
        <v>70</v>
      </c>
      <c r="I79" s="40">
        <v>500</v>
      </c>
      <c r="J79" s="44">
        <v>480.23</v>
      </c>
      <c r="K79" s="47">
        <v>480.23</v>
      </c>
      <c r="L79" s="47">
        <f t="shared" si="0"/>
        <v>100</v>
      </c>
      <c r="M79" s="18"/>
      <c r="N79" s="5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</row>
    <row r="80" spans="1:251" ht="15.75" customHeight="1">
      <c r="A80" s="8"/>
      <c r="B80" s="1"/>
      <c r="C80" s="1"/>
      <c r="D80" s="9"/>
      <c r="E80" s="139" t="s">
        <v>129</v>
      </c>
      <c r="F80" s="101"/>
      <c r="G80" s="102"/>
      <c r="H80" s="79">
        <v>4550</v>
      </c>
      <c r="I80" s="40">
        <v>300</v>
      </c>
      <c r="J80" s="44">
        <v>0</v>
      </c>
      <c r="K80" s="47">
        <v>0</v>
      </c>
      <c r="L80" s="47"/>
      <c r="M80" s="18"/>
      <c r="N80" s="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</row>
    <row r="81" spans="1:251" ht="29.25" customHeight="1">
      <c r="A81" s="8"/>
      <c r="B81" s="1"/>
      <c r="C81" s="1"/>
      <c r="D81" s="9"/>
      <c r="E81" s="113" t="s">
        <v>94</v>
      </c>
      <c r="F81" s="113"/>
      <c r="G81" s="113"/>
      <c r="H81" s="74" t="s">
        <v>95</v>
      </c>
      <c r="I81" s="40">
        <v>2000</v>
      </c>
      <c r="J81" s="44">
        <v>1483.7</v>
      </c>
      <c r="K81" s="47">
        <v>1483.7</v>
      </c>
      <c r="L81" s="47">
        <f t="shared" si="0"/>
        <v>100</v>
      </c>
      <c r="M81" s="18"/>
      <c r="N81" s="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</row>
    <row r="82" spans="1:251" ht="21" customHeight="1">
      <c r="A82" s="8"/>
      <c r="B82" s="1"/>
      <c r="C82" s="1"/>
      <c r="D82" s="9"/>
      <c r="E82" s="113" t="s">
        <v>96</v>
      </c>
      <c r="F82" s="113"/>
      <c r="G82" s="113"/>
      <c r="H82" s="74" t="s">
        <v>97</v>
      </c>
      <c r="I82" s="40">
        <v>9000</v>
      </c>
      <c r="J82" s="44">
        <v>7734.92</v>
      </c>
      <c r="K82" s="47">
        <v>7734.92</v>
      </c>
      <c r="L82" s="47">
        <f>K82/J82*100</f>
        <v>100</v>
      </c>
      <c r="M82" s="18"/>
      <c r="N82" s="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</row>
    <row r="83" spans="1:251" ht="21" customHeight="1">
      <c r="A83" s="8"/>
      <c r="B83" s="1"/>
      <c r="C83" s="1"/>
      <c r="D83" s="9"/>
      <c r="E83" s="113" t="s">
        <v>134</v>
      </c>
      <c r="F83" s="113"/>
      <c r="G83" s="113"/>
      <c r="H83" s="74">
        <v>6050</v>
      </c>
      <c r="I83" s="40">
        <v>0</v>
      </c>
      <c r="J83" s="44">
        <v>110000</v>
      </c>
      <c r="K83" s="47">
        <v>110000</v>
      </c>
      <c r="L83" s="47">
        <f>K83/J83*100</f>
        <v>100</v>
      </c>
      <c r="M83" s="18"/>
      <c r="N83" s="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</row>
    <row r="84" spans="1:251" ht="21" customHeight="1">
      <c r="A84" s="8"/>
      <c r="B84" s="1"/>
      <c r="C84" s="1"/>
      <c r="D84" s="9"/>
      <c r="E84" s="113" t="s">
        <v>135</v>
      </c>
      <c r="F84" s="113"/>
      <c r="G84" s="113"/>
      <c r="H84" s="74">
        <v>6060</v>
      </c>
      <c r="I84" s="40">
        <v>0</v>
      </c>
      <c r="J84" s="44">
        <v>10000</v>
      </c>
      <c r="K84" s="47">
        <v>9999.99</v>
      </c>
      <c r="L84" s="47">
        <f t="shared" si="0"/>
        <v>99.9999</v>
      </c>
      <c r="M84" s="18"/>
      <c r="N84" s="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</row>
    <row r="85" spans="1:251" ht="21" customHeight="1">
      <c r="A85" s="12"/>
      <c r="B85" s="13"/>
      <c r="C85" s="13"/>
      <c r="D85" s="16"/>
      <c r="E85" s="131" t="s">
        <v>71</v>
      </c>
      <c r="F85" s="131"/>
      <c r="G85" s="68" t="s">
        <v>72</v>
      </c>
      <c r="H85" s="84"/>
      <c r="I85" s="33">
        <f>SUM(I86:I87)</f>
        <v>500</v>
      </c>
      <c r="J85" s="33">
        <f>SUM(J86:J87)</f>
        <v>500</v>
      </c>
      <c r="K85" s="33">
        <f>SUM(K86:K87)</f>
        <v>474.6</v>
      </c>
      <c r="L85" s="39">
        <f t="shared" si="0"/>
        <v>94.92</v>
      </c>
      <c r="M85" s="18"/>
      <c r="N85" s="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</row>
    <row r="86" spans="1:251" ht="21" customHeight="1">
      <c r="A86" s="12"/>
      <c r="B86" s="13"/>
      <c r="C86" s="13"/>
      <c r="D86" s="16"/>
      <c r="E86" s="140" t="s">
        <v>33</v>
      </c>
      <c r="F86" s="141"/>
      <c r="G86" s="142"/>
      <c r="H86" s="85" t="s">
        <v>34</v>
      </c>
      <c r="I86" s="58">
        <v>500</v>
      </c>
      <c r="J86" s="93">
        <v>0</v>
      </c>
      <c r="K86" s="93">
        <v>0</v>
      </c>
      <c r="L86" s="94"/>
      <c r="M86" s="18"/>
      <c r="N86" s="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</row>
    <row r="87" spans="1:251" ht="21" customHeight="1">
      <c r="A87" s="12"/>
      <c r="B87" s="13"/>
      <c r="C87" s="13"/>
      <c r="D87" s="16"/>
      <c r="E87" s="96" t="s">
        <v>9</v>
      </c>
      <c r="F87" s="96"/>
      <c r="G87" s="96"/>
      <c r="H87" s="85">
        <v>4300</v>
      </c>
      <c r="I87" s="58"/>
      <c r="J87" s="93">
        <v>500</v>
      </c>
      <c r="K87" s="93">
        <v>474.6</v>
      </c>
      <c r="L87" s="94">
        <f>K87/J87*100</f>
        <v>94.92</v>
      </c>
      <c r="M87" s="18"/>
      <c r="N87" s="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</row>
    <row r="88" spans="1:251" ht="24" customHeight="1">
      <c r="A88" s="8"/>
      <c r="B88" s="1"/>
      <c r="C88" s="1"/>
      <c r="D88" s="9"/>
      <c r="E88" s="69" t="s">
        <v>73</v>
      </c>
      <c r="F88" s="60" t="s">
        <v>74</v>
      </c>
      <c r="G88" s="70"/>
      <c r="H88" s="86"/>
      <c r="I88" s="28">
        <f>SUM(I89)</f>
        <v>849600</v>
      </c>
      <c r="J88" s="28">
        <f>SUM(J89)</f>
        <v>1874102</v>
      </c>
      <c r="K88" s="28">
        <f>SUM(K89)</f>
        <v>1874084.6</v>
      </c>
      <c r="L88" s="38">
        <f>K88/J88*100</f>
        <v>99.99907155533691</v>
      </c>
      <c r="M88" s="18"/>
      <c r="N88" s="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</row>
    <row r="89" spans="1:251" ht="50.25" customHeight="1">
      <c r="A89" s="8"/>
      <c r="B89" s="1"/>
      <c r="C89" s="1"/>
      <c r="D89" s="9"/>
      <c r="E89" s="114" t="s">
        <v>114</v>
      </c>
      <c r="F89" s="114"/>
      <c r="G89" s="66" t="s">
        <v>75</v>
      </c>
      <c r="H89" s="87"/>
      <c r="I89" s="25">
        <f>SUM(I90)</f>
        <v>849600</v>
      </c>
      <c r="J89" s="25">
        <f>SUM(J90)</f>
        <v>1874102</v>
      </c>
      <c r="K89" s="25">
        <f>SUM(K90)</f>
        <v>1874084.6</v>
      </c>
      <c r="L89" s="39">
        <f t="shared" si="0"/>
        <v>99.99907155533691</v>
      </c>
      <c r="M89" s="18"/>
      <c r="N89" s="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</row>
    <row r="90" spans="1:251" ht="18" customHeight="1">
      <c r="A90" s="8"/>
      <c r="B90" s="1"/>
      <c r="C90" s="1"/>
      <c r="D90" s="9"/>
      <c r="E90" s="136" t="s">
        <v>76</v>
      </c>
      <c r="F90" s="136"/>
      <c r="G90" s="63"/>
      <c r="H90" s="81" t="s">
        <v>77</v>
      </c>
      <c r="I90" s="26">
        <v>849600</v>
      </c>
      <c r="J90" s="30">
        <v>1874102</v>
      </c>
      <c r="K90" s="30">
        <v>1874084.6</v>
      </c>
      <c r="L90" s="42">
        <f>K90/J90*100</f>
        <v>99.99907155533691</v>
      </c>
      <c r="M90" s="18"/>
      <c r="N90" s="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</row>
    <row r="91" spans="1:251" ht="21.75" customHeight="1">
      <c r="A91" s="8"/>
      <c r="B91" s="1"/>
      <c r="C91" s="1"/>
      <c r="D91" s="9"/>
      <c r="E91" s="69" t="s">
        <v>78</v>
      </c>
      <c r="F91" s="60" t="s">
        <v>79</v>
      </c>
      <c r="G91" s="71"/>
      <c r="H91" s="88"/>
      <c r="I91" s="34">
        <f>SUM(I92)</f>
        <v>728000</v>
      </c>
      <c r="J91" s="34">
        <f>SUM(J92)</f>
        <v>828625.0000000001</v>
      </c>
      <c r="K91" s="34">
        <f>SUM(K92)</f>
        <v>828314.26</v>
      </c>
      <c r="L91" s="37">
        <f>K91/J91*100</f>
        <v>99.96249932116457</v>
      </c>
      <c r="M91" s="18"/>
      <c r="N91" s="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</row>
    <row r="92" spans="1:251" ht="24" customHeight="1">
      <c r="A92" s="8"/>
      <c r="B92" s="1"/>
      <c r="C92" s="1"/>
      <c r="D92" s="9"/>
      <c r="E92" s="114" t="s">
        <v>80</v>
      </c>
      <c r="F92" s="114"/>
      <c r="G92" s="63" t="s">
        <v>81</v>
      </c>
      <c r="H92" s="89"/>
      <c r="I92" s="33">
        <f>SUM(I93:I115)</f>
        <v>728000</v>
      </c>
      <c r="J92" s="33">
        <f>SUM(J93:J115)</f>
        <v>828625.0000000001</v>
      </c>
      <c r="K92" s="33">
        <f>SUM(K93:K115)</f>
        <v>828314.26</v>
      </c>
      <c r="L92" s="39">
        <f>K92/J92*100</f>
        <v>99.96249932116457</v>
      </c>
      <c r="M92" s="18"/>
      <c r="N92" s="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</row>
    <row r="93" spans="1:251" ht="24" customHeight="1">
      <c r="A93" s="8"/>
      <c r="B93" s="1"/>
      <c r="C93" s="1"/>
      <c r="D93" s="9"/>
      <c r="E93" s="140" t="s">
        <v>127</v>
      </c>
      <c r="F93" s="141"/>
      <c r="G93" s="142"/>
      <c r="H93" s="90" t="s">
        <v>126</v>
      </c>
      <c r="I93" s="58">
        <v>300</v>
      </c>
      <c r="J93" s="58">
        <v>300</v>
      </c>
      <c r="K93" s="58">
        <v>300</v>
      </c>
      <c r="L93" s="39">
        <f>K93/J93*100</f>
        <v>100</v>
      </c>
      <c r="M93" s="18"/>
      <c r="N93" s="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</row>
    <row r="94" spans="1:251" ht="18" customHeight="1">
      <c r="A94" s="8"/>
      <c r="B94" s="1"/>
      <c r="C94" s="1"/>
      <c r="D94" s="9"/>
      <c r="E94" s="104" t="s">
        <v>23</v>
      </c>
      <c r="F94" s="104"/>
      <c r="G94" s="104"/>
      <c r="H94" s="74" t="s">
        <v>24</v>
      </c>
      <c r="I94" s="72">
        <v>421861</v>
      </c>
      <c r="J94" s="40">
        <v>435351</v>
      </c>
      <c r="K94" s="48">
        <v>435301.99</v>
      </c>
      <c r="L94" s="42">
        <f>K94/J94*100</f>
        <v>99.9887424170382</v>
      </c>
      <c r="M94" s="18"/>
      <c r="N94" s="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</row>
    <row r="95" spans="1:251" ht="18" customHeight="1">
      <c r="A95" s="8"/>
      <c r="B95" s="1"/>
      <c r="C95" s="1"/>
      <c r="D95" s="9"/>
      <c r="E95" s="104" t="s">
        <v>27</v>
      </c>
      <c r="F95" s="104"/>
      <c r="G95" s="104"/>
      <c r="H95" s="74" t="s">
        <v>28</v>
      </c>
      <c r="I95" s="72">
        <v>33470</v>
      </c>
      <c r="J95" s="40">
        <v>30255.35</v>
      </c>
      <c r="K95" s="48">
        <v>30255.35</v>
      </c>
      <c r="L95" s="42">
        <f aca="true" t="shared" si="1" ref="L95:L133">K95/J95*100</f>
        <v>100</v>
      </c>
      <c r="M95" s="18"/>
      <c r="N95" s="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</row>
    <row r="96" spans="1:251" ht="16.5" customHeight="1">
      <c r="A96" s="8"/>
      <c r="B96" s="1"/>
      <c r="C96" s="1"/>
      <c r="D96" s="9"/>
      <c r="E96" s="104" t="s">
        <v>29</v>
      </c>
      <c r="F96" s="104"/>
      <c r="G96" s="104"/>
      <c r="H96" s="74" t="s">
        <v>30</v>
      </c>
      <c r="I96" s="72">
        <v>74340</v>
      </c>
      <c r="J96" s="40">
        <v>79763.5</v>
      </c>
      <c r="K96" s="48">
        <v>79652.03</v>
      </c>
      <c r="L96" s="42">
        <f t="shared" si="1"/>
        <v>99.86024936217693</v>
      </c>
      <c r="M96" s="18"/>
      <c r="N96" s="5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</row>
    <row r="97" spans="1:251" ht="18" customHeight="1">
      <c r="A97" s="8"/>
      <c r="B97" s="1"/>
      <c r="C97" s="1"/>
      <c r="D97" s="9"/>
      <c r="E97" s="104" t="s">
        <v>31</v>
      </c>
      <c r="F97" s="104"/>
      <c r="G97" s="104"/>
      <c r="H97" s="74" t="s">
        <v>32</v>
      </c>
      <c r="I97" s="72">
        <v>11690</v>
      </c>
      <c r="J97" s="40">
        <v>12488.37</v>
      </c>
      <c r="K97" s="48">
        <v>12448.82</v>
      </c>
      <c r="L97" s="42">
        <f t="shared" si="1"/>
        <v>99.68330534729512</v>
      </c>
      <c r="M97" s="18"/>
      <c r="N97" s="5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</row>
    <row r="98" spans="1:251" ht="17.25" customHeight="1">
      <c r="A98" s="8"/>
      <c r="B98" s="1"/>
      <c r="C98" s="1"/>
      <c r="D98" s="9"/>
      <c r="E98" s="104" t="s">
        <v>45</v>
      </c>
      <c r="F98" s="104"/>
      <c r="G98" s="104"/>
      <c r="H98" s="74" t="s">
        <v>46</v>
      </c>
      <c r="I98" s="72">
        <v>32500</v>
      </c>
      <c r="J98" s="40">
        <v>62500</v>
      </c>
      <c r="K98" s="48">
        <v>62499</v>
      </c>
      <c r="L98" s="42">
        <f t="shared" si="1"/>
        <v>99.9984</v>
      </c>
      <c r="M98" s="18"/>
      <c r="N98" s="5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</row>
    <row r="99" spans="1:251" ht="16.5" customHeight="1">
      <c r="A99" s="8"/>
      <c r="B99" s="1"/>
      <c r="C99" s="1"/>
      <c r="D99" s="9"/>
      <c r="E99" s="104" t="s">
        <v>33</v>
      </c>
      <c r="F99" s="104"/>
      <c r="G99" s="104"/>
      <c r="H99" s="74" t="s">
        <v>34</v>
      </c>
      <c r="I99" s="72">
        <v>13939</v>
      </c>
      <c r="J99" s="40">
        <v>56151.11</v>
      </c>
      <c r="K99" s="48">
        <v>56151.11</v>
      </c>
      <c r="L99" s="42">
        <f t="shared" si="1"/>
        <v>100</v>
      </c>
      <c r="M99" s="18"/>
      <c r="N99" s="5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</row>
    <row r="100" spans="1:251" ht="18" customHeight="1">
      <c r="A100" s="8"/>
      <c r="B100" s="1"/>
      <c r="C100" s="1"/>
      <c r="D100" s="9"/>
      <c r="E100" s="104" t="s">
        <v>56</v>
      </c>
      <c r="F100" s="104"/>
      <c r="G100" s="104"/>
      <c r="H100" s="74" t="s">
        <v>84</v>
      </c>
      <c r="I100" s="72">
        <v>36000</v>
      </c>
      <c r="J100" s="40">
        <v>37938.76</v>
      </c>
      <c r="K100" s="48">
        <v>37937.78</v>
      </c>
      <c r="L100" s="42">
        <f t="shared" si="1"/>
        <v>99.99741688974547</v>
      </c>
      <c r="M100" s="18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</row>
    <row r="101" spans="1:251" ht="18" customHeight="1">
      <c r="A101" s="8"/>
      <c r="B101" s="1"/>
      <c r="C101" s="1"/>
      <c r="D101" s="9"/>
      <c r="E101" s="105" t="s">
        <v>115</v>
      </c>
      <c r="F101" s="106"/>
      <c r="G101" s="107"/>
      <c r="H101" s="74" t="s">
        <v>57</v>
      </c>
      <c r="I101" s="72">
        <v>500</v>
      </c>
      <c r="J101" s="40">
        <v>94.8</v>
      </c>
      <c r="K101" s="48">
        <v>94.8</v>
      </c>
      <c r="L101" s="42">
        <f t="shared" si="1"/>
        <v>100</v>
      </c>
      <c r="M101" s="18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</row>
    <row r="102" spans="1:251" ht="18" customHeight="1">
      <c r="A102" s="8"/>
      <c r="B102" s="1"/>
      <c r="C102" s="1"/>
      <c r="D102" s="9"/>
      <c r="E102" s="105" t="s">
        <v>113</v>
      </c>
      <c r="F102" s="106"/>
      <c r="G102" s="107"/>
      <c r="H102" s="74" t="s">
        <v>59</v>
      </c>
      <c r="I102" s="72">
        <v>500</v>
      </c>
      <c r="J102" s="40">
        <v>1519.77</v>
      </c>
      <c r="K102" s="48">
        <v>1519.77</v>
      </c>
      <c r="L102" s="42">
        <f t="shared" si="1"/>
        <v>100</v>
      </c>
      <c r="M102" s="18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</row>
    <row r="103" spans="1:251" ht="17.25" customHeight="1">
      <c r="A103" s="8"/>
      <c r="B103" s="1"/>
      <c r="C103" s="1"/>
      <c r="D103" s="9"/>
      <c r="E103" s="104" t="s">
        <v>60</v>
      </c>
      <c r="F103" s="104"/>
      <c r="G103" s="104"/>
      <c r="H103" s="74" t="s">
        <v>85</v>
      </c>
      <c r="I103" s="72">
        <v>28000</v>
      </c>
      <c r="J103" s="40">
        <v>33087.4</v>
      </c>
      <c r="K103" s="48">
        <v>33087.4</v>
      </c>
      <c r="L103" s="42">
        <f t="shared" si="1"/>
        <v>100</v>
      </c>
      <c r="M103" s="18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</row>
    <row r="104" spans="1:251" ht="17.25" customHeight="1">
      <c r="A104" s="8"/>
      <c r="B104" s="1"/>
      <c r="C104" s="1"/>
      <c r="D104" s="9"/>
      <c r="E104" s="104" t="s">
        <v>61</v>
      </c>
      <c r="F104" s="104"/>
      <c r="G104" s="104"/>
      <c r="H104" s="74" t="s">
        <v>86</v>
      </c>
      <c r="I104" s="72">
        <v>2500</v>
      </c>
      <c r="J104" s="40">
        <v>2160.02</v>
      </c>
      <c r="K104" s="48">
        <v>2160.02</v>
      </c>
      <c r="L104" s="42">
        <f t="shared" si="1"/>
        <v>100</v>
      </c>
      <c r="M104" s="18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</row>
    <row r="105" spans="1:251" ht="17.25" customHeight="1">
      <c r="A105" s="8"/>
      <c r="B105" s="1"/>
      <c r="C105" s="1"/>
      <c r="D105" s="9"/>
      <c r="E105" s="105" t="s">
        <v>122</v>
      </c>
      <c r="F105" s="106"/>
      <c r="G105" s="107"/>
      <c r="H105" s="74" t="s">
        <v>63</v>
      </c>
      <c r="I105" s="72">
        <v>300</v>
      </c>
      <c r="J105" s="40">
        <v>230</v>
      </c>
      <c r="K105" s="48">
        <v>230</v>
      </c>
      <c r="L105" s="42">
        <f t="shared" si="1"/>
        <v>100</v>
      </c>
      <c r="M105" s="18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</row>
    <row r="106" spans="1:251" ht="18.75" customHeight="1">
      <c r="A106" s="8"/>
      <c r="B106" s="1"/>
      <c r="C106" s="1"/>
      <c r="D106" s="9"/>
      <c r="E106" s="104" t="s">
        <v>9</v>
      </c>
      <c r="F106" s="104"/>
      <c r="G106" s="104"/>
      <c r="H106" s="74" t="s">
        <v>10</v>
      </c>
      <c r="I106" s="72">
        <v>26500</v>
      </c>
      <c r="J106" s="40">
        <v>37995</v>
      </c>
      <c r="K106" s="48">
        <v>37994.84</v>
      </c>
      <c r="L106" s="42">
        <f t="shared" si="1"/>
        <v>99.99957889195946</v>
      </c>
      <c r="M106" s="18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</row>
    <row r="107" spans="1:251" ht="18.75" customHeight="1">
      <c r="A107" s="8"/>
      <c r="B107" s="1"/>
      <c r="C107" s="1"/>
      <c r="D107" s="9"/>
      <c r="E107" s="105" t="s">
        <v>116</v>
      </c>
      <c r="F107" s="106"/>
      <c r="G107" s="107"/>
      <c r="H107" s="74" t="s">
        <v>64</v>
      </c>
      <c r="I107" s="72">
        <v>2400</v>
      </c>
      <c r="J107" s="40">
        <v>1408</v>
      </c>
      <c r="K107" s="48">
        <v>1407.97</v>
      </c>
      <c r="L107" s="42">
        <f t="shared" si="1"/>
        <v>99.99786931818181</v>
      </c>
      <c r="M107" s="18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</row>
    <row r="108" spans="1:251" ht="30.75" customHeight="1">
      <c r="A108" s="8"/>
      <c r="B108" s="1"/>
      <c r="C108" s="1"/>
      <c r="D108" s="9"/>
      <c r="E108" s="110" t="s">
        <v>100</v>
      </c>
      <c r="F108" s="111"/>
      <c r="G108" s="112"/>
      <c r="H108" s="74" t="s">
        <v>101</v>
      </c>
      <c r="I108" s="72">
        <v>2700</v>
      </c>
      <c r="J108" s="40">
        <v>2606.8</v>
      </c>
      <c r="K108" s="48">
        <v>2543.34</v>
      </c>
      <c r="L108" s="42">
        <f t="shared" si="1"/>
        <v>97.56559766763849</v>
      </c>
      <c r="M108" s="18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</row>
    <row r="109" spans="1:251" ht="29.25" customHeight="1">
      <c r="A109" s="8"/>
      <c r="B109" s="1"/>
      <c r="C109" s="1"/>
      <c r="D109" s="9"/>
      <c r="E109" s="108" t="s">
        <v>92</v>
      </c>
      <c r="F109" s="109"/>
      <c r="G109" s="109"/>
      <c r="H109" s="74" t="s">
        <v>93</v>
      </c>
      <c r="I109" s="72">
        <v>5800</v>
      </c>
      <c r="J109" s="40">
        <v>3283</v>
      </c>
      <c r="K109" s="48">
        <v>3237.92</v>
      </c>
      <c r="L109" s="42">
        <f t="shared" si="1"/>
        <v>98.6268656716418</v>
      </c>
      <c r="M109" s="18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</row>
    <row r="110" spans="1:251" ht="18" customHeight="1">
      <c r="A110" s="8"/>
      <c r="B110" s="1"/>
      <c r="C110" s="1"/>
      <c r="D110" s="9"/>
      <c r="E110" s="104" t="s">
        <v>35</v>
      </c>
      <c r="F110" s="104"/>
      <c r="G110" s="104"/>
      <c r="H110" s="74" t="s">
        <v>36</v>
      </c>
      <c r="I110" s="72">
        <v>4000</v>
      </c>
      <c r="J110" s="40">
        <v>5265.65</v>
      </c>
      <c r="K110" s="48">
        <v>5265.65</v>
      </c>
      <c r="L110" s="42">
        <f t="shared" si="1"/>
        <v>100</v>
      </c>
      <c r="M110" s="18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</row>
    <row r="111" spans="1:251" ht="15.75" customHeight="1">
      <c r="A111" s="8"/>
      <c r="B111" s="1"/>
      <c r="C111" s="1"/>
      <c r="D111" s="9"/>
      <c r="E111" s="104" t="s">
        <v>65</v>
      </c>
      <c r="F111" s="104"/>
      <c r="G111" s="104"/>
      <c r="H111" s="74" t="s">
        <v>66</v>
      </c>
      <c r="I111" s="72">
        <v>8200</v>
      </c>
      <c r="J111" s="40">
        <v>1223.59</v>
      </c>
      <c r="K111" s="48">
        <v>1223.59</v>
      </c>
      <c r="L111" s="42">
        <f t="shared" si="1"/>
        <v>100</v>
      </c>
      <c r="M111" s="18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</row>
    <row r="112" spans="1:251" ht="18" customHeight="1">
      <c r="A112" s="8"/>
      <c r="B112" s="1"/>
      <c r="C112" s="1"/>
      <c r="D112" s="9"/>
      <c r="E112" s="104" t="s">
        <v>37</v>
      </c>
      <c r="F112" s="104"/>
      <c r="G112" s="104"/>
      <c r="H112" s="74" t="s">
        <v>38</v>
      </c>
      <c r="I112" s="72">
        <v>15500</v>
      </c>
      <c r="J112" s="40">
        <v>16640.39</v>
      </c>
      <c r="K112" s="48">
        <v>16640.39</v>
      </c>
      <c r="L112" s="42">
        <f t="shared" si="1"/>
        <v>100</v>
      </c>
      <c r="M112" s="18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</row>
    <row r="113" spans="1:251" ht="26.25" customHeight="1">
      <c r="A113" s="8"/>
      <c r="B113" s="1"/>
      <c r="C113" s="1"/>
      <c r="D113" s="9"/>
      <c r="E113" s="110" t="s">
        <v>112</v>
      </c>
      <c r="F113" s="111"/>
      <c r="G113" s="112"/>
      <c r="H113" s="74" t="s">
        <v>111</v>
      </c>
      <c r="I113" s="72">
        <v>1900</v>
      </c>
      <c r="J113" s="40">
        <v>5540</v>
      </c>
      <c r="K113" s="48">
        <v>5540</v>
      </c>
      <c r="L113" s="42">
        <f t="shared" si="1"/>
        <v>100</v>
      </c>
      <c r="M113" s="18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</row>
    <row r="114" spans="1:251" ht="30.75" customHeight="1">
      <c r="A114" s="8"/>
      <c r="B114" s="1"/>
      <c r="C114" s="1"/>
      <c r="D114" s="9"/>
      <c r="E114" s="113" t="s">
        <v>94</v>
      </c>
      <c r="F114" s="113"/>
      <c r="G114" s="113"/>
      <c r="H114" s="74" t="s">
        <v>95</v>
      </c>
      <c r="I114" s="72">
        <v>3100</v>
      </c>
      <c r="J114" s="47">
        <v>2606.01</v>
      </c>
      <c r="K114" s="48">
        <v>2606.01</v>
      </c>
      <c r="L114" s="42">
        <f t="shared" si="1"/>
        <v>100</v>
      </c>
      <c r="M114" s="18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</row>
    <row r="115" spans="1:251" ht="19.5" customHeight="1">
      <c r="A115" s="8"/>
      <c r="B115" s="1"/>
      <c r="C115" s="1"/>
      <c r="D115" s="9"/>
      <c r="E115" s="113" t="s">
        <v>96</v>
      </c>
      <c r="F115" s="113"/>
      <c r="G115" s="113"/>
      <c r="H115" s="74" t="s">
        <v>97</v>
      </c>
      <c r="I115" s="72">
        <v>2000</v>
      </c>
      <c r="J115" s="47">
        <v>216.48</v>
      </c>
      <c r="K115" s="48">
        <v>216.48</v>
      </c>
      <c r="L115" s="42">
        <f t="shared" si="1"/>
        <v>100</v>
      </c>
      <c r="M115" s="18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</row>
    <row r="116" spans="1:251" ht="33.75" customHeight="1">
      <c r="A116" s="8"/>
      <c r="B116" s="1"/>
      <c r="C116" s="1"/>
      <c r="D116" s="9"/>
      <c r="E116" s="67" t="s">
        <v>87</v>
      </c>
      <c r="F116" s="60" t="s">
        <v>88</v>
      </c>
      <c r="G116" s="64"/>
      <c r="H116" s="74"/>
      <c r="I116" s="35">
        <f>SUM(I117)</f>
        <v>86000</v>
      </c>
      <c r="J116" s="35">
        <f>SUM(J117)</f>
        <v>105000</v>
      </c>
      <c r="K116" s="35">
        <f>SUM(K117)</f>
        <v>104597.98999999999</v>
      </c>
      <c r="L116" s="37">
        <f t="shared" si="1"/>
        <v>99.61713333333333</v>
      </c>
      <c r="M116" s="18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</row>
    <row r="117" spans="1:251" ht="32.25" customHeight="1">
      <c r="A117" s="8"/>
      <c r="B117" s="1"/>
      <c r="C117" s="1"/>
      <c r="D117" s="9"/>
      <c r="E117" s="114" t="s">
        <v>110</v>
      </c>
      <c r="F117" s="114"/>
      <c r="G117" s="63" t="s">
        <v>89</v>
      </c>
      <c r="H117" s="91"/>
      <c r="I117" s="33">
        <f>SUM(I118:I132)</f>
        <v>86000</v>
      </c>
      <c r="J117" s="33">
        <f>SUM(J118:J132)</f>
        <v>105000</v>
      </c>
      <c r="K117" s="33">
        <f>SUM(K118:K132)</f>
        <v>104597.98999999999</v>
      </c>
      <c r="L117" s="39">
        <f t="shared" si="1"/>
        <v>99.61713333333333</v>
      </c>
      <c r="M117" s="18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</row>
    <row r="118" spans="1:251" ht="15.75" customHeight="1">
      <c r="A118" s="8"/>
      <c r="B118" s="1"/>
      <c r="C118" s="1"/>
      <c r="D118" s="9"/>
      <c r="E118" s="104" t="s">
        <v>23</v>
      </c>
      <c r="F118" s="104"/>
      <c r="G118" s="104"/>
      <c r="H118" s="74" t="s">
        <v>24</v>
      </c>
      <c r="I118" s="36">
        <v>52619</v>
      </c>
      <c r="J118" s="36">
        <v>55035.4</v>
      </c>
      <c r="K118" s="36">
        <v>55018.4</v>
      </c>
      <c r="L118" s="42">
        <f t="shared" si="1"/>
        <v>99.96911079050939</v>
      </c>
      <c r="M118" s="18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</row>
    <row r="119" spans="1:251" ht="15.75" customHeight="1">
      <c r="A119" s="8"/>
      <c r="B119" s="1"/>
      <c r="C119" s="1"/>
      <c r="D119" s="9"/>
      <c r="E119" s="104" t="s">
        <v>27</v>
      </c>
      <c r="F119" s="104"/>
      <c r="G119" s="104"/>
      <c r="H119" s="74" t="s">
        <v>28</v>
      </c>
      <c r="I119" s="36">
        <v>4425</v>
      </c>
      <c r="J119" s="36">
        <v>4334.94</v>
      </c>
      <c r="K119" s="36">
        <v>4265.65</v>
      </c>
      <c r="L119" s="42">
        <f t="shared" si="1"/>
        <v>98.40159264026722</v>
      </c>
      <c r="M119" s="18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</row>
    <row r="120" spans="1:251" ht="15.75" customHeight="1">
      <c r="A120" s="8"/>
      <c r="B120" s="1"/>
      <c r="C120" s="1"/>
      <c r="D120" s="9"/>
      <c r="E120" s="104" t="s">
        <v>82</v>
      </c>
      <c r="F120" s="104"/>
      <c r="G120" s="104"/>
      <c r="H120" s="74" t="s">
        <v>30</v>
      </c>
      <c r="I120" s="36">
        <v>8807</v>
      </c>
      <c r="J120" s="36">
        <v>10144.85</v>
      </c>
      <c r="K120" s="27">
        <v>10144.85</v>
      </c>
      <c r="L120" s="42">
        <f t="shared" si="1"/>
        <v>100</v>
      </c>
      <c r="M120" s="18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</row>
    <row r="121" spans="1:251" ht="15.75" customHeight="1">
      <c r="A121" s="8"/>
      <c r="B121" s="1"/>
      <c r="C121" s="1"/>
      <c r="D121" s="9"/>
      <c r="E121" s="104" t="s">
        <v>31</v>
      </c>
      <c r="F121" s="104"/>
      <c r="G121" s="104"/>
      <c r="H121" s="74" t="s">
        <v>32</v>
      </c>
      <c r="I121" s="32">
        <v>1340</v>
      </c>
      <c r="J121" s="32">
        <v>1621.04</v>
      </c>
      <c r="K121" s="27">
        <v>1621.04</v>
      </c>
      <c r="L121" s="42">
        <f t="shared" si="1"/>
        <v>100</v>
      </c>
      <c r="M121" s="18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</row>
    <row r="122" spans="1:251" ht="15.75" customHeight="1">
      <c r="A122" s="8"/>
      <c r="B122" s="1"/>
      <c r="C122" s="1"/>
      <c r="D122" s="9"/>
      <c r="E122" s="104" t="s">
        <v>45</v>
      </c>
      <c r="F122" s="104"/>
      <c r="G122" s="104"/>
      <c r="H122" s="74" t="s">
        <v>46</v>
      </c>
      <c r="I122" s="32">
        <v>5694</v>
      </c>
      <c r="J122" s="32">
        <v>11194</v>
      </c>
      <c r="K122" s="27">
        <v>11194</v>
      </c>
      <c r="L122" s="42">
        <f t="shared" si="1"/>
        <v>100</v>
      </c>
      <c r="M122" s="18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</row>
    <row r="123" spans="1:251" ht="15.75" customHeight="1">
      <c r="A123" s="8"/>
      <c r="B123" s="1"/>
      <c r="C123" s="1"/>
      <c r="D123" s="9"/>
      <c r="E123" s="104" t="s">
        <v>33</v>
      </c>
      <c r="F123" s="104"/>
      <c r="G123" s="104"/>
      <c r="H123" s="74" t="s">
        <v>34</v>
      </c>
      <c r="I123" s="32">
        <v>3073</v>
      </c>
      <c r="J123" s="32">
        <v>7767.24</v>
      </c>
      <c r="K123" s="27">
        <v>7767.23</v>
      </c>
      <c r="L123" s="42">
        <f t="shared" si="1"/>
        <v>99.99987125413917</v>
      </c>
      <c r="M123" s="18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</row>
    <row r="124" spans="1:251" ht="15.75" customHeight="1">
      <c r="A124" s="8"/>
      <c r="B124" s="1"/>
      <c r="C124" s="1"/>
      <c r="D124" s="9"/>
      <c r="E124" s="104" t="s">
        <v>62</v>
      </c>
      <c r="F124" s="104"/>
      <c r="G124" s="104"/>
      <c r="H124" s="74">
        <v>4280</v>
      </c>
      <c r="I124" s="32">
        <v>0</v>
      </c>
      <c r="J124" s="32">
        <v>4774</v>
      </c>
      <c r="K124" s="27">
        <v>4752</v>
      </c>
      <c r="L124" s="42">
        <f t="shared" si="1"/>
        <v>99.53917050691244</v>
      </c>
      <c r="M124" s="18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</row>
    <row r="125" spans="1:251" ht="18" customHeight="1">
      <c r="A125" s="8"/>
      <c r="B125" s="1"/>
      <c r="C125" s="1"/>
      <c r="D125" s="9"/>
      <c r="E125" s="104" t="s">
        <v>9</v>
      </c>
      <c r="F125" s="104"/>
      <c r="G125" s="104"/>
      <c r="H125" s="74" t="s">
        <v>10</v>
      </c>
      <c r="I125" s="36">
        <v>1773</v>
      </c>
      <c r="J125" s="36">
        <v>1895</v>
      </c>
      <c r="K125" s="36">
        <v>1895</v>
      </c>
      <c r="L125" s="42">
        <f t="shared" si="1"/>
        <v>100</v>
      </c>
      <c r="M125" s="18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</row>
    <row r="126" spans="1:251" ht="27.75" customHeight="1">
      <c r="A126" s="8"/>
      <c r="B126" s="1"/>
      <c r="C126" s="1"/>
      <c r="D126" s="9"/>
      <c r="E126" s="108" t="s">
        <v>92</v>
      </c>
      <c r="F126" s="109"/>
      <c r="G126" s="109"/>
      <c r="H126" s="74" t="s">
        <v>93</v>
      </c>
      <c r="I126" s="36">
        <v>2630</v>
      </c>
      <c r="J126" s="36">
        <v>3808</v>
      </c>
      <c r="K126" s="36">
        <v>3514.29</v>
      </c>
      <c r="L126" s="42">
        <f t="shared" si="1"/>
        <v>92.28702731092436</v>
      </c>
      <c r="M126" s="18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</row>
    <row r="127" spans="1:251" ht="18" customHeight="1">
      <c r="A127" s="8"/>
      <c r="B127" s="1"/>
      <c r="C127" s="1"/>
      <c r="D127" s="9"/>
      <c r="E127" s="104" t="s">
        <v>35</v>
      </c>
      <c r="F127" s="104"/>
      <c r="G127" s="104"/>
      <c r="H127" s="74" t="s">
        <v>36</v>
      </c>
      <c r="I127" s="36">
        <v>400</v>
      </c>
      <c r="J127" s="36">
        <v>462.2</v>
      </c>
      <c r="K127" s="27">
        <v>462.2</v>
      </c>
      <c r="L127" s="42">
        <f t="shared" si="1"/>
        <v>100</v>
      </c>
      <c r="M127" s="18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</row>
    <row r="128" spans="1:251" ht="19.5" customHeight="1">
      <c r="A128" s="8"/>
      <c r="B128" s="1"/>
      <c r="C128" s="1"/>
      <c r="D128" s="9"/>
      <c r="E128" s="104" t="s">
        <v>65</v>
      </c>
      <c r="F128" s="104"/>
      <c r="G128" s="104"/>
      <c r="H128" s="74" t="s">
        <v>66</v>
      </c>
      <c r="I128" s="36">
        <v>1050</v>
      </c>
      <c r="J128" s="36">
        <v>0</v>
      </c>
      <c r="K128" s="27">
        <v>0</v>
      </c>
      <c r="L128" s="42"/>
      <c r="M128" s="18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</row>
    <row r="129" spans="1:251" ht="18" customHeight="1">
      <c r="A129" s="8"/>
      <c r="B129" s="1"/>
      <c r="C129" s="1"/>
      <c r="D129" s="9"/>
      <c r="E129" s="104" t="s">
        <v>83</v>
      </c>
      <c r="F129" s="104"/>
      <c r="G129" s="104"/>
      <c r="H129" s="74" t="s">
        <v>38</v>
      </c>
      <c r="I129" s="36">
        <v>1410</v>
      </c>
      <c r="J129" s="36">
        <v>1500.06</v>
      </c>
      <c r="K129" s="27">
        <v>1500.06</v>
      </c>
      <c r="L129" s="42">
        <f t="shared" si="1"/>
        <v>100</v>
      </c>
      <c r="M129" s="18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</row>
    <row r="130" spans="1:251" ht="25.5" customHeight="1">
      <c r="A130" s="8"/>
      <c r="B130" s="1"/>
      <c r="C130" s="1"/>
      <c r="D130" s="9"/>
      <c r="E130" s="110" t="s">
        <v>112</v>
      </c>
      <c r="F130" s="111"/>
      <c r="G130" s="112"/>
      <c r="H130" s="74" t="s">
        <v>111</v>
      </c>
      <c r="I130" s="36">
        <v>1200</v>
      </c>
      <c r="J130" s="36">
        <v>818.1</v>
      </c>
      <c r="K130" s="27">
        <v>818.1</v>
      </c>
      <c r="L130" s="42">
        <f t="shared" si="1"/>
        <v>100</v>
      </c>
      <c r="M130" s="18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</row>
    <row r="131" spans="1:251" ht="31.5" customHeight="1">
      <c r="A131" s="8"/>
      <c r="B131" s="1"/>
      <c r="C131" s="1"/>
      <c r="D131" s="9"/>
      <c r="E131" s="113" t="s">
        <v>94</v>
      </c>
      <c r="F131" s="113"/>
      <c r="G131" s="113"/>
      <c r="H131" s="74" t="s">
        <v>95</v>
      </c>
      <c r="I131" s="36">
        <v>1053</v>
      </c>
      <c r="J131" s="36">
        <v>1625.17</v>
      </c>
      <c r="K131" s="27">
        <v>1625.17</v>
      </c>
      <c r="L131" s="42">
        <f t="shared" si="1"/>
        <v>100</v>
      </c>
      <c r="M131" s="18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</row>
    <row r="132" spans="1:251" ht="20.25" customHeight="1">
      <c r="A132" s="8"/>
      <c r="B132" s="1"/>
      <c r="C132" s="1"/>
      <c r="D132" s="9"/>
      <c r="E132" s="113" t="s">
        <v>96</v>
      </c>
      <c r="F132" s="113"/>
      <c r="G132" s="113"/>
      <c r="H132" s="74" t="s">
        <v>97</v>
      </c>
      <c r="I132" s="36">
        <v>526</v>
      </c>
      <c r="J132" s="36">
        <v>20</v>
      </c>
      <c r="K132" s="27">
        <v>20</v>
      </c>
      <c r="L132" s="42">
        <f t="shared" si="1"/>
        <v>100</v>
      </c>
      <c r="M132" s="18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</row>
    <row r="133" spans="1:251" ht="22.5" customHeight="1">
      <c r="A133" s="1"/>
      <c r="B133" s="1"/>
      <c r="C133" s="1"/>
      <c r="D133" s="9"/>
      <c r="E133" s="130" t="s">
        <v>90</v>
      </c>
      <c r="F133" s="130"/>
      <c r="G133" s="130"/>
      <c r="H133" s="92"/>
      <c r="I133" s="31">
        <f>I7+I10+I16+I39+I51+I88+I91+I116</f>
        <v>5890102</v>
      </c>
      <c r="J133" s="31">
        <f>J7+J10+J16+J39+J51+J88+J91+J116</f>
        <v>7579814.999999999</v>
      </c>
      <c r="K133" s="31">
        <f>K7+K10+K16+K39+K51+K88+K91+K116</f>
        <v>7566197.880000001</v>
      </c>
      <c r="L133" s="39">
        <f t="shared" si="1"/>
        <v>99.82035023282234</v>
      </c>
      <c r="M133" s="18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</row>
    <row r="134" spans="5:14" ht="14.25" customHeight="1">
      <c r="E134" s="73"/>
      <c r="F134" s="73"/>
      <c r="G134" s="73"/>
      <c r="H134" s="73"/>
      <c r="I134" s="23"/>
      <c r="J134" s="23"/>
      <c r="K134" s="23"/>
      <c r="L134" s="23"/>
      <c r="M134" s="5"/>
      <c r="N134" s="5"/>
    </row>
    <row r="135" spans="9:14" ht="12.75">
      <c r="I135" s="5"/>
      <c r="J135" s="23"/>
      <c r="K135" s="23"/>
      <c r="L135" s="23"/>
      <c r="M135" s="5"/>
      <c r="N135" s="5"/>
    </row>
    <row r="136" spans="7:14" ht="18" customHeight="1">
      <c r="G136" s="51" t="s">
        <v>91</v>
      </c>
      <c r="H136" s="52"/>
      <c r="I136" s="52"/>
      <c r="J136" s="23"/>
      <c r="K136" s="23"/>
      <c r="L136" s="23"/>
      <c r="M136" s="5"/>
      <c r="N136" s="5"/>
    </row>
    <row r="137" spans="7:14" ht="31.5" customHeight="1">
      <c r="G137" s="53" t="s">
        <v>117</v>
      </c>
      <c r="H137" s="54"/>
      <c r="I137" s="52"/>
      <c r="J137" s="23"/>
      <c r="K137" s="23"/>
      <c r="L137" s="23"/>
      <c r="M137" s="5"/>
      <c r="N137" s="5"/>
    </row>
    <row r="138" spans="7:14" ht="21.75" customHeight="1">
      <c r="G138" s="53" t="s">
        <v>118</v>
      </c>
      <c r="H138" s="54"/>
      <c r="I138" s="52"/>
      <c r="J138" s="23"/>
      <c r="K138" s="23"/>
      <c r="L138" s="23"/>
      <c r="M138" s="5"/>
      <c r="N138" s="5"/>
    </row>
    <row r="139" spans="7:14" ht="21" customHeight="1">
      <c r="G139" s="53" t="s">
        <v>119</v>
      </c>
      <c r="H139" s="54"/>
      <c r="I139" s="52"/>
      <c r="J139" s="23"/>
      <c r="K139" s="23"/>
      <c r="L139" s="23"/>
      <c r="M139" s="5"/>
      <c r="N139" s="5"/>
    </row>
    <row r="140" spans="7:14" ht="20.25" customHeight="1">
      <c r="G140" s="53" t="s">
        <v>120</v>
      </c>
      <c r="H140" s="54"/>
      <c r="I140" s="52"/>
      <c r="J140" s="23"/>
      <c r="K140" s="23"/>
      <c r="L140" s="23"/>
      <c r="M140" s="5"/>
      <c r="N140" s="5"/>
    </row>
    <row r="141" spans="7:14" ht="19.5" customHeight="1">
      <c r="G141" s="53" t="s">
        <v>121</v>
      </c>
      <c r="H141" s="54"/>
      <c r="I141" s="52"/>
      <c r="J141" s="23"/>
      <c r="K141" s="23"/>
      <c r="L141" s="23"/>
      <c r="M141" s="5"/>
      <c r="N141" s="5"/>
    </row>
    <row r="142" spans="7:14" ht="12.75">
      <c r="G142" s="14"/>
      <c r="I142" s="5"/>
      <c r="J142" s="23"/>
      <c r="K142" s="23"/>
      <c r="L142" s="23"/>
      <c r="M142" s="5"/>
      <c r="N142" s="5"/>
    </row>
    <row r="143" spans="9:14" ht="12.75">
      <c r="I143" s="5"/>
      <c r="J143" s="23"/>
      <c r="K143" s="23"/>
      <c r="L143" s="23"/>
      <c r="M143" s="5"/>
      <c r="N143" s="5"/>
    </row>
  </sheetData>
  <sheetProtection/>
  <mergeCells count="125">
    <mergeCell ref="E23:G23"/>
    <mergeCell ref="E26:G26"/>
    <mergeCell ref="E40:F40"/>
    <mergeCell ref="E21:F21"/>
    <mergeCell ref="E83:G83"/>
    <mergeCell ref="E86:G86"/>
    <mergeCell ref="E81:G81"/>
    <mergeCell ref="E44:G44"/>
    <mergeCell ref="E102:G102"/>
    <mergeCell ref="E55:G55"/>
    <mergeCell ref="E57:G57"/>
    <mergeCell ref="E61:G61"/>
    <mergeCell ref="E94:G94"/>
    <mergeCell ref="E63:G63"/>
    <mergeCell ref="E80:G80"/>
    <mergeCell ref="E87:G87"/>
    <mergeCell ref="E93:G93"/>
    <mergeCell ref="E89:F89"/>
    <mergeCell ref="I4:I5"/>
    <mergeCell ref="E101:G101"/>
    <mergeCell ref="E90:F90"/>
    <mergeCell ref="E92:F92"/>
    <mergeCell ref="E98:G98"/>
    <mergeCell ref="E99:G99"/>
    <mergeCell ref="E100:G100"/>
    <mergeCell ref="E97:G97"/>
    <mergeCell ref="E13:G13"/>
    <mergeCell ref="E82:G82"/>
    <mergeCell ref="E56:G56"/>
    <mergeCell ref="L4:L5"/>
    <mergeCell ref="E49:G49"/>
    <mergeCell ref="E48:G48"/>
    <mergeCell ref="E42:F42"/>
    <mergeCell ref="E46:G46"/>
    <mergeCell ref="E47:G47"/>
    <mergeCell ref="E45:G45"/>
    <mergeCell ref="E43:G43"/>
    <mergeCell ref="E28:G28"/>
    <mergeCell ref="E124:G124"/>
    <mergeCell ref="E112:G112"/>
    <mergeCell ref="E118:G118"/>
    <mergeCell ref="K4:K5"/>
    <mergeCell ref="E79:G79"/>
    <mergeCell ref="E85:F85"/>
    <mergeCell ref="E66:G66"/>
    <mergeCell ref="E72:G72"/>
    <mergeCell ref="E76:G76"/>
    <mergeCell ref="E62:G62"/>
    <mergeCell ref="E115:G115"/>
    <mergeCell ref="E111:G111"/>
    <mergeCell ref="E114:G114"/>
    <mergeCell ref="E113:G113"/>
    <mergeCell ref="E133:G133"/>
    <mergeCell ref="E125:G125"/>
    <mergeCell ref="E128:G128"/>
    <mergeCell ref="E129:G129"/>
    <mergeCell ref="E127:G127"/>
    <mergeCell ref="E132:G132"/>
    <mergeCell ref="E130:G130"/>
    <mergeCell ref="E126:G126"/>
    <mergeCell ref="E50:G50"/>
    <mergeCell ref="E53:G53"/>
    <mergeCell ref="E54:G54"/>
    <mergeCell ref="E4:E5"/>
    <mergeCell ref="F4:H4"/>
    <mergeCell ref="E19:F19"/>
    <mergeCell ref="E11:F11"/>
    <mergeCell ref="E20:G20"/>
    <mergeCell ref="E38:G38"/>
    <mergeCell ref="E8:F8"/>
    <mergeCell ref="E25:G25"/>
    <mergeCell ref="E34:G34"/>
    <mergeCell ref="E35:G35"/>
    <mergeCell ref="J4:J5"/>
    <mergeCell ref="E9:G9"/>
    <mergeCell ref="E17:F17"/>
    <mergeCell ref="E18:G18"/>
    <mergeCell ref="E14:G14"/>
    <mergeCell ref="E15:G15"/>
    <mergeCell ref="E12:G12"/>
    <mergeCell ref="E37:G37"/>
    <mergeCell ref="E22:G22"/>
    <mergeCell ref="E31:G31"/>
    <mergeCell ref="E32:G32"/>
    <mergeCell ref="E27:G27"/>
    <mergeCell ref="E29:G29"/>
    <mergeCell ref="E30:G30"/>
    <mergeCell ref="E33:G33"/>
    <mergeCell ref="E36:G36"/>
    <mergeCell ref="E24:G24"/>
    <mergeCell ref="E52:F52"/>
    <mergeCell ref="E69:G69"/>
    <mergeCell ref="E95:G95"/>
    <mergeCell ref="E96:G96"/>
    <mergeCell ref="E58:G58"/>
    <mergeCell ref="E59:G59"/>
    <mergeCell ref="E84:G84"/>
    <mergeCell ref="E73:G73"/>
    <mergeCell ref="E74:G74"/>
    <mergeCell ref="E65:G65"/>
    <mergeCell ref="E41:G41"/>
    <mergeCell ref="E131:G131"/>
    <mergeCell ref="E119:G119"/>
    <mergeCell ref="E120:G120"/>
    <mergeCell ref="E121:G121"/>
    <mergeCell ref="E122:G122"/>
    <mergeCell ref="E123:G123"/>
    <mergeCell ref="E70:G70"/>
    <mergeCell ref="E117:F117"/>
    <mergeCell ref="E71:G71"/>
    <mergeCell ref="E110:G110"/>
    <mergeCell ref="E104:G104"/>
    <mergeCell ref="E109:G109"/>
    <mergeCell ref="E108:G108"/>
    <mergeCell ref="E103:G103"/>
    <mergeCell ref="E105:G105"/>
    <mergeCell ref="E106:G106"/>
    <mergeCell ref="E107:G107"/>
    <mergeCell ref="E67:G67"/>
    <mergeCell ref="E60:G60"/>
    <mergeCell ref="E77:G77"/>
    <mergeCell ref="E78:G78"/>
    <mergeCell ref="E68:G68"/>
    <mergeCell ref="E75:G75"/>
    <mergeCell ref="E64:G64"/>
  </mergeCells>
  <printOptions/>
  <pageMargins left="0.4724409448818898" right="0.2755905511811024" top="0.7874015748031497" bottom="0.5118110236220472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2010-03-11T14:01:06Z</cp:lastPrinted>
  <dcterms:created xsi:type="dcterms:W3CDTF">2006-11-13T07:44:06Z</dcterms:created>
  <dcterms:modified xsi:type="dcterms:W3CDTF">2010-03-11T14:02:13Z</dcterms:modified>
  <cp:category/>
  <cp:version/>
  <cp:contentType/>
  <cp:contentStatus/>
</cp:coreProperties>
</file>